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<sst xmlns="http://schemas.openxmlformats.org/spreadsheetml/2006/main" count="81" uniqueCount="80">
  <si>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</si>
  <si>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</si>
  <si>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</si>
  <si>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</si>
  <si>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</si>
  <si>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</si>
  <si>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</si>
  <si>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</si>
  <si>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</si>
  <si>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</si>
  <si>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</si>
  <si>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</si>
  <si>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</si>
  <si>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</si>
  <si>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</si>
  <si>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</si>
  <si>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</si>
  <si>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</si>
  <si>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</si>
  <si>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</si>
  <si>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</si>
  <si>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</si>
  <si>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</si>
  <si>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</si>
  <si>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</si>
  <si>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</si>
  <si>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</si>
  <si>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</si>
  <si>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</si>
  <si>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</si>
  <si>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</si>
  <si>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</si>
  <si>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</si>
  <si>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</si>
  <si>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</si>
  <si>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</si>
  <si>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</si>
  <si>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</si>
  <si>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</si>
  <si>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</si>
  <si>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</si>
  <si>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</si>
  <si>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</si>
  <si>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</si>
  <si>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</si>
  <si>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</si>
  <si>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</si>
  <si>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</si>
  <si>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</si>
  <si>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</si>
  <si>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</si>
  <si>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</si>
  <si>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</si>
  <si>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</si>
  <si>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</si>
  <si>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</si>
  <si>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</si>
  <si>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</si>
  <si>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</si>
  <si>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</si>
  <si>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</si>
  <si>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</si>
  <si>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</si>
  <si>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</si>
  <si>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</si>
  <si>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</si>
  <si>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</si>
  <si>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</si>
  <si>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</si>
  <si>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</si>
  <si>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</si>
  <si>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</si>
  <si>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</si>
  <si>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</si>
  <si>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</si>
  <si>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23/09/21 - VENCIMENTO 30/09/21</t>
  </si>
  <si>
    <t>7.15. Consórcio KBPX</t>
  </si>
  <si>
    <t>5.3. Revisão de Remuneração pelo Transporte Coletivo ¹</t>
  </si>
  <si>
    <t>¹ Rede da madrugada e Arla 32 de agosto.</t>
  </si>
  <si>
    <t>5.2.12. Indenização Veículo Frota Pública Atende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</si>
</sst>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73401</v>
      </c>
      <c r="C7" s="10">
        <f>C8+C11</f>
        <v>90415</v>
      </c>
      <c r="D7" s="10">
        <f aca="true" t="shared" si="0" ref="D7:K7">D8+D11</f>
        <v>258874</v>
      </c>
      <c r="E7" s="10">
        <f t="shared" si="0"/>
        <v>220710</v>
      </c>
      <c r="F7" s="10">
        <f t="shared" si="0"/>
        <v>231321</v>
      </c>
      <c r="G7" s="10">
        <f t="shared" si="0"/>
        <v>122908</v>
      </c>
      <c r="H7" s="10">
        <f t="shared" si="0"/>
        <v>63457</v>
      </c>
      <c r="I7" s="10">
        <f t="shared" si="0"/>
        <v>105179</v>
      </c>
      <c r="J7" s="10">
        <f t="shared" si="0"/>
        <v>95587</v>
      </c>
      <c r="K7" s="10">
        <f t="shared" si="0"/>
        <v>183735</v>
      </c>
      <c r="L7" s="10">
        <f>SUM(B7:K7)</f>
        <v>1445587</v>
      </c>
      <c r="M7" s="11"/>
    </row>
    <row r="8" spans="1:13" ht="17.25" customHeight="1">
      <c r="A8" s="12" t="s">
        <v>18</v>
      </c>
      <c r="B8" s="13">
        <f>B9+B10</f>
        <v>5702</v>
      </c>
      <c r="C8" s="13">
        <f aca="true" t="shared" si="1" ref="C8:K8">C9+C10</f>
        <v>6682</v>
      </c>
      <c r="D8" s="13">
        <f t="shared" si="1"/>
        <v>20164</v>
      </c>
      <c r="E8" s="13">
        <f t="shared" si="1"/>
        <v>14823</v>
      </c>
      <c r="F8" s="13">
        <f t="shared" si="1"/>
        <v>15120</v>
      </c>
      <c r="G8" s="13">
        <f t="shared" si="1"/>
        <v>10065</v>
      </c>
      <c r="H8" s="13">
        <f t="shared" si="1"/>
        <v>4608</v>
      </c>
      <c r="I8" s="13">
        <f t="shared" si="1"/>
        <v>5504</v>
      </c>
      <c r="J8" s="13">
        <f t="shared" si="1"/>
        <v>6362</v>
      </c>
      <c r="K8" s="13">
        <f t="shared" si="1"/>
        <v>11779</v>
      </c>
      <c r="L8" s="13">
        <f>SUM(B8:K8)</f>
        <v>100809</v>
      </c>
      <c r="M8"/>
    </row>
    <row r="9" spans="1:13" ht="17.25" customHeight="1">
      <c r="A9" s="14" t="s">
        <v>19</v>
      </c>
      <c r="B9" s="15">
        <v>5702</v>
      </c>
      <c r="C9" s="15">
        <v>6682</v>
      </c>
      <c r="D9" s="15">
        <v>20164</v>
      </c>
      <c r="E9" s="15">
        <v>14823</v>
      </c>
      <c r="F9" s="15">
        <v>15120</v>
      </c>
      <c r="G9" s="15">
        <v>10065</v>
      </c>
      <c r="H9" s="15">
        <v>4602</v>
      </c>
      <c r="I9" s="15">
        <v>5504</v>
      </c>
      <c r="J9" s="15">
        <v>6362</v>
      </c>
      <c r="K9" s="15">
        <v>11779</v>
      </c>
      <c r="L9" s="13">
        <f>SUM(B9:K9)</f>
        <v>100803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67699</v>
      </c>
      <c r="C11" s="15">
        <v>83733</v>
      </c>
      <c r="D11" s="15">
        <v>238710</v>
      </c>
      <c r="E11" s="15">
        <v>205887</v>
      </c>
      <c r="F11" s="15">
        <v>216201</v>
      </c>
      <c r="G11" s="15">
        <v>112843</v>
      </c>
      <c r="H11" s="15">
        <v>58849</v>
      </c>
      <c r="I11" s="15">
        <v>99675</v>
      </c>
      <c r="J11" s="15">
        <v>89225</v>
      </c>
      <c r="K11" s="15">
        <v>171956</v>
      </c>
      <c r="L11" s="13">
        <f>SUM(B11:K11)</f>
        <v>1344778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1.161153575737493</v>
      </c>
      <c r="C15" s="22">
        <v>1.351489050020433</v>
      </c>
      <c r="D15" s="22">
        <v>1.30333543192725</v>
      </c>
      <c r="E15" s="22">
        <v>1.229887197644851</v>
      </c>
      <c r="F15" s="22">
        <v>1.403507702247627</v>
      </c>
      <c r="G15" s="22">
        <v>1.331481124497397</v>
      </c>
      <c r="H15" s="22">
        <v>1.346834879848408</v>
      </c>
      <c r="I15" s="22">
        <v>1.301451355801259</v>
      </c>
      <c r="J15" s="22">
        <v>1.552670609509918</v>
      </c>
      <c r="K15" s="22">
        <v>1.235091576460891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507764.74</v>
      </c>
      <c r="C17" s="25">
        <f aca="true" t="shared" si="2" ref="C17:K17">C18+C19+C20+C21+C22+C23+C24</f>
        <v>388308.21</v>
      </c>
      <c r="D17" s="25">
        <f t="shared" si="2"/>
        <v>1286525.03</v>
      </c>
      <c r="E17" s="25">
        <f t="shared" si="2"/>
        <v>1044571.1900000001</v>
      </c>
      <c r="F17" s="25">
        <f t="shared" si="2"/>
        <v>1111451.56</v>
      </c>
      <c r="G17" s="25">
        <f t="shared" si="2"/>
        <v>617319.94</v>
      </c>
      <c r="H17" s="25">
        <f t="shared" si="2"/>
        <v>357940.54000000004</v>
      </c>
      <c r="I17" s="25">
        <f t="shared" si="2"/>
        <v>464420.83999999997</v>
      </c>
      <c r="J17" s="25">
        <f t="shared" si="2"/>
        <v>547713.4400000001</v>
      </c>
      <c r="K17" s="25">
        <f t="shared" si="2"/>
        <v>684214.9199999999</v>
      </c>
      <c r="L17" s="25">
        <f>L18+L19+L20+L21+L22+L23+L24</f>
        <v>7010230.41</v>
      </c>
      <c r="M17"/>
    </row>
    <row r="18" spans="1:13" ht="17.25" customHeight="1">
      <c r="A18" s="26" t="s">
        <v>24</v>
      </c>
      <c r="B18" s="33">
        <f aca="true" t="shared" si="3" ref="B18:K18">ROUND(B13*B7,2)</f>
        <v>434849.54</v>
      </c>
      <c r="C18" s="33">
        <f t="shared" si="3"/>
        <v>282320.84</v>
      </c>
      <c r="D18" s="33">
        <f t="shared" si="3"/>
        <v>962674.74</v>
      </c>
      <c r="E18" s="33">
        <f t="shared" si="3"/>
        <v>830024.1</v>
      </c>
      <c r="F18" s="33">
        <f t="shared" si="3"/>
        <v>770090.74</v>
      </c>
      <c r="G18" s="33">
        <f t="shared" si="3"/>
        <v>449622.05</v>
      </c>
      <c r="H18" s="33">
        <f t="shared" si="3"/>
        <v>255769.78</v>
      </c>
      <c r="I18" s="33">
        <f t="shared" si="3"/>
        <v>352107.74</v>
      </c>
      <c r="J18" s="33">
        <f t="shared" si="3"/>
        <v>344552.9</v>
      </c>
      <c r="K18" s="33">
        <f t="shared" si="3"/>
        <v>540732.11</v>
      </c>
      <c r="L18" s="33">
        <f aca="true" t="shared" si="4" ref="L18:L24">SUM(B18:K18)</f>
        <v>5222744.54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70077.56</v>
      </c>
      <c r="C19" s="33">
        <f t="shared" si="5"/>
        <v>99232.68</v>
      </c>
      <c r="D19" s="33">
        <f t="shared" si="5"/>
        <v>292013.36</v>
      </c>
      <c r="E19" s="33">
        <f t="shared" si="5"/>
        <v>190811.91</v>
      </c>
      <c r="F19" s="33">
        <f t="shared" si="5"/>
        <v>310737.55</v>
      </c>
      <c r="G19" s="33">
        <f t="shared" si="5"/>
        <v>149041.22</v>
      </c>
      <c r="H19" s="33">
        <f t="shared" si="5"/>
        <v>88709.88</v>
      </c>
      <c r="I19" s="33">
        <f t="shared" si="5"/>
        <v>106143.36</v>
      </c>
      <c r="J19" s="33">
        <f t="shared" si="5"/>
        <v>190424.26</v>
      </c>
      <c r="K19" s="33">
        <f t="shared" si="5"/>
        <v>127121.56</v>
      </c>
      <c r="L19" s="33">
        <f t="shared" si="4"/>
        <v>1624313.3400000003</v>
      </c>
      <c r="M19"/>
    </row>
    <row r="20" spans="1:13" ht="17.25" customHeight="1">
      <c r="A20" s="27" t="s">
        <v>26</v>
      </c>
      <c r="B20" s="33">
        <v>1451.7</v>
      </c>
      <c r="C20" s="33">
        <v>5368.75</v>
      </c>
      <c r="D20" s="33">
        <v>29065.05</v>
      </c>
      <c r="E20" s="33">
        <v>20963.3</v>
      </c>
      <c r="F20" s="33">
        <v>29237.33</v>
      </c>
      <c r="G20" s="33">
        <v>18778.7</v>
      </c>
      <c r="H20" s="33">
        <v>12074.94</v>
      </c>
      <c r="I20" s="33">
        <v>4896.3</v>
      </c>
      <c r="J20" s="33">
        <v>9964.4</v>
      </c>
      <c r="K20" s="33">
        <v>13589.37</v>
      </c>
      <c r="L20" s="33">
        <f t="shared" si="4"/>
        <v>145389.84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-122.03</v>
      </c>
      <c r="H23" s="33">
        <v>0</v>
      </c>
      <c r="I23" s="33">
        <v>-112.5</v>
      </c>
      <c r="J23" s="33">
        <v>0</v>
      </c>
      <c r="K23" s="33">
        <v>0</v>
      </c>
      <c r="L23" s="33">
        <f t="shared" si="4"/>
        <v>-234.53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-63193.93000000001</v>
      </c>
      <c r="C27" s="33">
        <f t="shared" si="6"/>
        <v>77486.20999999999</v>
      </c>
      <c r="D27" s="33">
        <f t="shared" si="6"/>
        <v>228566.10000000003</v>
      </c>
      <c r="E27" s="33">
        <f t="shared" si="6"/>
        <v>158986.43000000002</v>
      </c>
      <c r="F27" s="33">
        <f t="shared" si="6"/>
        <v>44367.229999999996</v>
      </c>
      <c r="G27" s="33">
        <f t="shared" si="6"/>
        <v>95722.29999999999</v>
      </c>
      <c r="H27" s="33">
        <f t="shared" si="6"/>
        <v>1583.6000000000022</v>
      </c>
      <c r="I27" s="33">
        <f t="shared" si="6"/>
        <v>-24362.849999999995</v>
      </c>
      <c r="J27" s="33">
        <f t="shared" si="6"/>
        <v>90248.59999999999</v>
      </c>
      <c r="K27" s="33">
        <f t="shared" si="6"/>
        <v>171590.81</v>
      </c>
      <c r="L27" s="33">
        <f aca="true" t="shared" si="7" ref="L27:L34">SUM(B27:K27)</f>
        <v>780994.5</v>
      </c>
      <c r="M27"/>
    </row>
    <row r="28" spans="1:13" ht="18.75" customHeight="1">
      <c r="A28" s="27" t="s">
        <v>30</v>
      </c>
      <c r="B28" s="33">
        <f>B29+B30+B31+B32</f>
        <v>-25088.8</v>
      </c>
      <c r="C28" s="33">
        <f aca="true" t="shared" si="8" ref="C28:K28">C29+C30+C31+C32</f>
        <v>-29400.8</v>
      </c>
      <c r="D28" s="33">
        <f t="shared" si="8"/>
        <v>-88721.6</v>
      </c>
      <c r="E28" s="33">
        <f t="shared" si="8"/>
        <v>-65221.2</v>
      </c>
      <c r="F28" s="33">
        <f t="shared" si="8"/>
        <v>-66528</v>
      </c>
      <c r="G28" s="33">
        <f t="shared" si="8"/>
        <v>-44286</v>
      </c>
      <c r="H28" s="33">
        <f t="shared" si="8"/>
        <v>-20248.8</v>
      </c>
      <c r="I28" s="33">
        <f t="shared" si="8"/>
        <v>-33383.869999999995</v>
      </c>
      <c r="J28" s="33">
        <f t="shared" si="8"/>
        <v>-27992.8</v>
      </c>
      <c r="K28" s="33">
        <f t="shared" si="8"/>
        <v>-51827.6</v>
      </c>
      <c r="L28" s="33">
        <f t="shared" si="7"/>
        <v>-452699.47</v>
      </c>
      <c r="M28"/>
    </row>
    <row r="29" spans="1:13" s="36" customFormat="1" ht="18.75" customHeight="1">
      <c r="A29" s="34" t="s">
        <v>57</v>
      </c>
      <c r="B29" s="33">
        <f>-ROUND((B9)*$E$3,2)</f>
        <v>-25088.8</v>
      </c>
      <c r="C29" s="33">
        <f aca="true" t="shared" si="9" ref="C29:K29">-ROUND((C9)*$E$3,2)</f>
        <v>-29400.8</v>
      </c>
      <c r="D29" s="33">
        <f t="shared" si="9"/>
        <v>-88721.6</v>
      </c>
      <c r="E29" s="33">
        <f t="shared" si="9"/>
        <v>-65221.2</v>
      </c>
      <c r="F29" s="33">
        <f t="shared" si="9"/>
        <v>-66528</v>
      </c>
      <c r="G29" s="33">
        <f t="shared" si="9"/>
        <v>-44286</v>
      </c>
      <c r="H29" s="33">
        <f t="shared" si="9"/>
        <v>-20248.8</v>
      </c>
      <c r="I29" s="33">
        <f t="shared" si="9"/>
        <v>-24217.6</v>
      </c>
      <c r="J29" s="33">
        <f t="shared" si="9"/>
        <v>-27992.8</v>
      </c>
      <c r="K29" s="33">
        <f t="shared" si="9"/>
        <v>-51827.6</v>
      </c>
      <c r="L29" s="33">
        <f t="shared" si="7"/>
        <v>-443533.19999999995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-123.89</v>
      </c>
      <c r="J31" s="17">
        <v>0</v>
      </c>
      <c r="K31" s="17">
        <v>0</v>
      </c>
      <c r="L31" s="33">
        <f t="shared" si="7"/>
        <v>-123.89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-9042.38</v>
      </c>
      <c r="J32" s="17">
        <v>0</v>
      </c>
      <c r="K32" s="17">
        <v>0</v>
      </c>
      <c r="L32" s="33">
        <f t="shared" si="7"/>
        <v>-9042.38</v>
      </c>
      <c r="M32"/>
    </row>
    <row r="33" spans="1:13" s="36" customFormat="1" ht="18.75" customHeight="1">
      <c r="A33" s="27" t="s">
        <v>34</v>
      </c>
      <c r="B33" s="38">
        <f>SUM(B34:B45)</f>
        <v>-85163.77</v>
      </c>
      <c r="C33" s="38">
        <f aca="true" t="shared" si="10" ref="C33:K33">SUM(C34:C45)</f>
        <v>0</v>
      </c>
      <c r="D33" s="38">
        <f t="shared" si="10"/>
        <v>-4950.95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-102926.52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9.5" customHeight="1">
      <c r="A45" s="37" t="s">
        <v>79</v>
      </c>
      <c r="B45" s="17">
        <v>0</v>
      </c>
      <c r="C45" s="17">
        <v>0</v>
      </c>
      <c r="D45" s="33">
        <v>-4950.95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8">
        <f t="shared" si="11"/>
        <v>-4950.95</v>
      </c>
      <c r="M45" s="39"/>
    </row>
    <row r="46" spans="1:13" ht="12" customHeight="1">
      <c r="A46" s="3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39"/>
    </row>
    <row r="47" spans="1:13" ht="18.75" customHeight="1">
      <c r="A47" s="27" t="s">
        <v>77</v>
      </c>
      <c r="B47" s="38">
        <v>47058.64</v>
      </c>
      <c r="C47" s="38">
        <v>106887.01</v>
      </c>
      <c r="D47" s="38">
        <v>322238.65</v>
      </c>
      <c r="E47" s="38">
        <v>228920.2</v>
      </c>
      <c r="F47" s="38">
        <v>110895.23</v>
      </c>
      <c r="G47" s="38">
        <v>140008.3</v>
      </c>
      <c r="H47" s="38">
        <v>29931.63</v>
      </c>
      <c r="I47" s="38">
        <v>9021.02</v>
      </c>
      <c r="J47" s="38">
        <v>118241.4</v>
      </c>
      <c r="K47" s="38">
        <v>223418.41</v>
      </c>
      <c r="L47" s="38">
        <f t="shared" si="11"/>
        <v>1336620.49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46</v>
      </c>
      <c r="B49" s="41">
        <f>IF(B17+B27+B40+B50&lt;0,0,B17+B27+B50)</f>
        <v>444570.81</v>
      </c>
      <c r="C49" s="41">
        <f aca="true" t="shared" si="12" ref="C49:K49">IF(C17+C27+C40+C50&lt;0,0,C17+C27+C50)</f>
        <v>465794.42000000004</v>
      </c>
      <c r="D49" s="41">
        <f t="shared" si="12"/>
        <v>1515091.1300000001</v>
      </c>
      <c r="E49" s="41">
        <f t="shared" si="12"/>
        <v>1203557.62</v>
      </c>
      <c r="F49" s="41">
        <f t="shared" si="12"/>
        <v>1155818.79</v>
      </c>
      <c r="G49" s="41">
        <f t="shared" si="12"/>
        <v>713042.24</v>
      </c>
      <c r="H49" s="41">
        <f t="shared" si="12"/>
        <v>359524.14</v>
      </c>
      <c r="I49" s="41">
        <f t="shared" si="12"/>
        <v>440057.99</v>
      </c>
      <c r="J49" s="41">
        <f t="shared" si="12"/>
        <v>637962.04</v>
      </c>
      <c r="K49" s="41">
        <f t="shared" si="12"/>
        <v>855805.73</v>
      </c>
      <c r="L49" s="42">
        <f>SUM(B49:K49)</f>
        <v>7791224.91</v>
      </c>
      <c r="M49" s="55"/>
    </row>
    <row r="50" spans="1:12" ht="18.75" customHeight="1">
      <c r="A50" s="27" t="s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48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49</v>
      </c>
      <c r="B55" s="41">
        <f>SUM(B56:B69)</f>
        <v>444570.81</v>
      </c>
      <c r="C55" s="41">
        <f aca="true" t="shared" si="14" ref="C55:J55">SUM(C56:C67)</f>
        <v>465794.42000000004</v>
      </c>
      <c r="D55" s="41">
        <f t="shared" si="14"/>
        <v>1515091.1300000001</v>
      </c>
      <c r="E55" s="41">
        <f t="shared" si="14"/>
        <v>1203557.62</v>
      </c>
      <c r="F55" s="41">
        <f t="shared" si="14"/>
        <v>1155818.79</v>
      </c>
      <c r="G55" s="41">
        <f t="shared" si="14"/>
        <v>713042.24</v>
      </c>
      <c r="H55" s="41">
        <f t="shared" si="14"/>
        <v>359524.14</v>
      </c>
      <c r="I55" s="41">
        <f>SUM(I56:I70)</f>
        <v>440057.99</v>
      </c>
      <c r="J55" s="41">
        <f t="shared" si="14"/>
        <v>637962.04</v>
      </c>
      <c r="K55" s="41">
        <f>SUM(K56:K69)</f>
        <v>855805.73</v>
      </c>
      <c r="L55" s="46">
        <f>SUM(B55:K55)</f>
        <v>7791224.91</v>
      </c>
      <c r="M55" s="40"/>
    </row>
    <row r="56" spans="1:13" ht="18.75" customHeight="1">
      <c r="A56" s="47" t="s">
        <v>50</v>
      </c>
      <c r="B56" s="48">
        <v>444570.81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444570.81</v>
      </c>
      <c r="M56" s="40"/>
    </row>
    <row r="57" spans="1:12" ht="18.75" customHeight="1">
      <c r="A57" s="47" t="s">
        <v>60</v>
      </c>
      <c r="B57" s="17">
        <v>0</v>
      </c>
      <c r="C57" s="48">
        <v>400888.01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400888.01</v>
      </c>
    </row>
    <row r="58" spans="1:12" ht="18.75" customHeight="1">
      <c r="A58" s="47" t="s">
        <v>61</v>
      </c>
      <c r="B58" s="17">
        <v>0</v>
      </c>
      <c r="C58" s="48">
        <v>64906.41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64906.41</v>
      </c>
    </row>
    <row r="59" spans="1:12" ht="18.75" customHeight="1">
      <c r="A59" s="47" t="s">
        <v>51</v>
      </c>
      <c r="B59" s="17">
        <v>0</v>
      </c>
      <c r="C59" s="17">
        <v>0</v>
      </c>
      <c r="D59" s="48">
        <v>1515091.1300000001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1515091.1300000001</v>
      </c>
    </row>
    <row r="60" spans="1:12" ht="18.75" customHeight="1">
      <c r="A60" s="47" t="s">
        <v>52</v>
      </c>
      <c r="B60" s="17">
        <v>0</v>
      </c>
      <c r="C60" s="17">
        <v>0</v>
      </c>
      <c r="D60" s="17">
        <v>0</v>
      </c>
      <c r="E60" s="48">
        <v>1203557.62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1203557.62</v>
      </c>
    </row>
    <row r="61" spans="1:12" ht="18.75" customHeight="1">
      <c r="A61" s="47" t="s">
        <v>53</v>
      </c>
      <c r="B61" s="17">
        <v>0</v>
      </c>
      <c r="C61" s="17">
        <v>0</v>
      </c>
      <c r="D61" s="17">
        <v>0</v>
      </c>
      <c r="E61" s="17">
        <v>0</v>
      </c>
      <c r="F61" s="48">
        <v>1155818.79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1155818.79</v>
      </c>
    </row>
    <row r="62" spans="1:12" ht="18.75" customHeight="1">
      <c r="A62" s="47" t="s">
        <v>54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713042.24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713042.24</v>
      </c>
    </row>
    <row r="63" spans="1:12" ht="18.75" customHeight="1">
      <c r="A63" s="47" t="s">
        <v>55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359524.14</v>
      </c>
      <c r="I63" s="17">
        <v>0</v>
      </c>
      <c r="J63" s="17">
        <v>0</v>
      </c>
      <c r="K63" s="17">
        <v>0</v>
      </c>
      <c r="L63" s="46">
        <f t="shared" si="15"/>
        <v>359524.14</v>
      </c>
    </row>
    <row r="64" spans="1:12" ht="18.75" customHeight="1">
      <c r="A64" s="47" t="s">
        <v>56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637962.04</v>
      </c>
      <c r="K65" s="17">
        <v>0</v>
      </c>
      <c r="L65" s="46">
        <f t="shared" si="15"/>
        <v>637962.04</v>
      </c>
    </row>
    <row r="66" spans="1:12" ht="18.75" customHeight="1">
      <c r="A66" s="47" t="s">
        <v>68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485386.88</v>
      </c>
      <c r="L66" s="46">
        <f t="shared" si="15"/>
        <v>485386.88</v>
      </c>
    </row>
    <row r="67" spans="1:12" ht="18.75" customHeight="1">
      <c r="A67" s="47" t="s">
        <v>69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370418.85000000003</v>
      </c>
      <c r="L67" s="46">
        <f t="shared" si="15"/>
        <v>370418.85000000003</v>
      </c>
    </row>
    <row r="68" spans="1:12" ht="18.75" customHeight="1">
      <c r="A68" s="47" t="s">
        <v>70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76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440057.99</v>
      </c>
      <c r="J70" s="53">
        <v>0</v>
      </c>
      <c r="K70" s="53">
        <v>0</v>
      </c>
      <c r="L70" s="51">
        <f>SUM(B70:K70)</f>
        <v>440057.99</v>
      </c>
    </row>
    <row r="71" spans="1:12" ht="18" customHeight="1">
      <c r="A71" s="56" t="s">
        <v>78</v>
      </c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2021-12-03T12:14:30Z</dcterms:modified>
  <cp:category/>
  <cp:version/>
  <cp:contentType/>
  <cp:contentStatus/>
</cp:coreProperties>
</file>