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<sst xmlns="http://schemas.openxmlformats.org/spreadsheetml/2006/main" count="74" uniqueCount="73">
  <si>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</si>
  <si>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</si>
  <si>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</si>
  <si>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</si>
  <si>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</si>
  <si>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</si>
  <si>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</si>
  <si>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</si>
  <si>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</si>
  <si>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</si>
  <si>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</si>
  <si>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</si>
  <si>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</si>
  <si>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</si>
  <si>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</si>
  <si>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</si>
  <si>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</si>
  <si>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</si>
  <si>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</si>
  <si>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</si>
  <si>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</si>
  <si>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</si>
  <si>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</si>
  <si>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</si>
  <si>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</si>
  <si>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</si>
  <si>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</si>
  <si>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</si>
  <si>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</si>
  <si>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</si>
  <si>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</si>
  <si>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</si>
  <si>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</si>
  <si>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</si>
  <si>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</si>
  <si>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</si>
  <si>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</si>
  <si>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</si>
  <si>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</si>
  <si>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</si>
  <si>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</si>
  <si>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</si>
  <si>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</si>
  <si>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</si>
  <si>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</si>
  <si>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</si>
  <si>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</si>
  <si>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</si>
  <si>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</si>
  <si>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</si>
  <si>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</si>
  <si>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</si>
  <si>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</si>
  <si>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</si>
  <si>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</si>
  <si>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</si>
  <si>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</si>
  <si>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</si>
  <si>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</si>
  <si>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</si>
  <si>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</si>
  <si>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</si>
  <si>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</si>
  <si>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</si>
  <si>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</si>
  <si>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</si>
  <si>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</si>
  <si>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</si>
  <si>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</si>
  <si>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</si>
  <si>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</si>
  <si>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</si>
  <si>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07/09/21 - VENCIMENTO 14/09/21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</si>
</sst>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94887</v>
      </c>
      <c r="C7" s="47">
        <f t="shared" si="0"/>
        <v>78364</v>
      </c>
      <c r="D7" s="47">
        <f t="shared" si="0"/>
        <v>110801</v>
      </c>
      <c r="E7" s="47">
        <f t="shared" si="0"/>
        <v>51513</v>
      </c>
      <c r="F7" s="47">
        <f t="shared" si="0"/>
        <v>80080</v>
      </c>
      <c r="G7" s="47">
        <f t="shared" si="0"/>
        <v>88520</v>
      </c>
      <c r="H7" s="47">
        <f t="shared" si="0"/>
        <v>106084</v>
      </c>
      <c r="I7" s="47">
        <f t="shared" si="0"/>
        <v>123799</v>
      </c>
      <c r="J7" s="47">
        <f t="shared" si="0"/>
        <v>27952</v>
      </c>
      <c r="K7" s="47">
        <f t="shared" si="0"/>
        <v>762000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9224</v>
      </c>
      <c r="C8" s="45">
        <f t="shared" si="1"/>
        <v>8652</v>
      </c>
      <c r="D8" s="45">
        <f t="shared" si="1"/>
        <v>9836</v>
      </c>
      <c r="E8" s="45">
        <f t="shared" si="1"/>
        <v>5509</v>
      </c>
      <c r="F8" s="45">
        <f t="shared" si="1"/>
        <v>8116</v>
      </c>
      <c r="G8" s="45">
        <f t="shared" si="1"/>
        <v>5263</v>
      </c>
      <c r="H8" s="45">
        <f t="shared" si="1"/>
        <v>5147</v>
      </c>
      <c r="I8" s="45">
        <f t="shared" si="1"/>
        <v>11271</v>
      </c>
      <c r="J8" s="45">
        <f t="shared" si="1"/>
        <v>1257</v>
      </c>
      <c r="K8" s="38">
        <f>SUM(B8:J8)</f>
        <v>64275</v>
      </c>
      <c r="L8"/>
      <c r="M8"/>
      <c r="N8"/>
    </row>
    <row r="9" spans="1:14" ht="16.5" customHeight="1">
      <c r="A9" s="22" t="s">
        <v>35</v>
      </c>
      <c r="B9" s="45">
        <v>9215</v>
      </c>
      <c r="C9" s="45">
        <v>8650</v>
      </c>
      <c r="D9" s="45">
        <v>9832</v>
      </c>
      <c r="E9" s="45">
        <v>5502</v>
      </c>
      <c r="F9" s="45">
        <v>8106</v>
      </c>
      <c r="G9" s="45">
        <v>5263</v>
      </c>
      <c r="H9" s="45">
        <v>5147</v>
      </c>
      <c r="I9" s="45">
        <v>11250</v>
      </c>
      <c r="J9" s="45">
        <v>1257</v>
      </c>
      <c r="K9" s="38">
        <f>SUM(B9:J9)</f>
        <v>64222</v>
      </c>
      <c r="L9"/>
      <c r="M9"/>
      <c r="N9"/>
    </row>
    <row r="10" spans="1:14" ht="16.5" customHeight="1">
      <c r="A10" s="22" t="s">
        <v>34</v>
      </c>
      <c r="B10" s="45">
        <v>9</v>
      </c>
      <c r="C10" s="45">
        <v>2</v>
      </c>
      <c r="D10" s="45">
        <v>4</v>
      </c>
      <c r="E10" s="45">
        <v>7</v>
      </c>
      <c r="F10" s="45">
        <v>10</v>
      </c>
      <c r="G10" s="45">
        <v>0</v>
      </c>
      <c r="H10" s="45">
        <v>0</v>
      </c>
      <c r="I10" s="45">
        <v>21</v>
      </c>
      <c r="J10" s="45">
        <v>0</v>
      </c>
      <c r="K10" s="38">
        <f>SUM(B10:J10)</f>
        <v>53</v>
      </c>
      <c r="L10"/>
      <c r="M10"/>
      <c r="N10"/>
    </row>
    <row r="11" spans="1:14" ht="16.5" customHeight="1">
      <c r="A11" s="44" t="s">
        <v>33</v>
      </c>
      <c r="B11" s="43">
        <v>85663</v>
      </c>
      <c r="C11" s="43">
        <v>69712</v>
      </c>
      <c r="D11" s="43">
        <v>100965</v>
      </c>
      <c r="E11" s="43">
        <v>46004</v>
      </c>
      <c r="F11" s="43">
        <v>71964</v>
      </c>
      <c r="G11" s="43">
        <v>83257</v>
      </c>
      <c r="H11" s="43">
        <v>100937</v>
      </c>
      <c r="I11" s="43">
        <v>112528</v>
      </c>
      <c r="J11" s="43">
        <v>26695</v>
      </c>
      <c r="K11" s="38">
        <f>SUM(B11:J11)</f>
        <v>697725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1.632831114789483</v>
      </c>
      <c r="C15" s="39">
        <v>1.754220284496221</v>
      </c>
      <c r="D15" s="39">
        <v>1.414820993232239</v>
      </c>
      <c r="E15" s="39">
        <v>1.800032628168277</v>
      </c>
      <c r="F15" s="39">
        <v>1.524929133937709</v>
      </c>
      <c r="G15" s="39">
        <v>1.497455339432917</v>
      </c>
      <c r="H15" s="39">
        <v>1.424769635431229</v>
      </c>
      <c r="I15" s="39">
        <v>1.495773817750194</v>
      </c>
      <c r="J15" s="39">
        <v>1.604340775116218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547197.35</v>
      </c>
      <c r="C17" s="36">
        <f aca="true" t="shared" si="2" ref="C17:J17">C18+C19+C20+C21+C22+C23+C24</f>
        <v>543777.37</v>
      </c>
      <c r="D17" s="36">
        <f t="shared" si="2"/>
        <v>670129.9499999998</v>
      </c>
      <c r="E17" s="36">
        <f t="shared" si="2"/>
        <v>351649.60000000003</v>
      </c>
      <c r="F17" s="36">
        <f t="shared" si="2"/>
        <v>485859.15</v>
      </c>
      <c r="G17" s="36">
        <f t="shared" si="2"/>
        <v>527519.03</v>
      </c>
      <c r="H17" s="36">
        <f t="shared" si="2"/>
        <v>484291.01</v>
      </c>
      <c r="I17" s="36">
        <f t="shared" si="2"/>
        <v>609304.8399999999</v>
      </c>
      <c r="J17" s="36">
        <f t="shared" si="2"/>
        <v>161824.99000000002</v>
      </c>
      <c r="K17" s="36">
        <f aca="true" t="shared" si="3" ref="K17:K24">SUM(B17:J17)</f>
        <v>4381553.29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324864.62</v>
      </c>
      <c r="C18" s="30">
        <f t="shared" si="4"/>
        <v>294515.42</v>
      </c>
      <c r="D18" s="30">
        <f t="shared" si="4"/>
        <v>461275.64</v>
      </c>
      <c r="E18" s="30">
        <f t="shared" si="4"/>
        <v>186708.87</v>
      </c>
      <c r="F18" s="30">
        <f t="shared" si="4"/>
        <v>306946.64</v>
      </c>
      <c r="G18" s="30">
        <f t="shared" si="4"/>
        <v>343059.26</v>
      </c>
      <c r="H18" s="30">
        <f t="shared" si="4"/>
        <v>327725.3</v>
      </c>
      <c r="I18" s="30">
        <f t="shared" si="4"/>
        <v>386054.8</v>
      </c>
      <c r="J18" s="30">
        <f t="shared" si="4"/>
        <v>98757.21</v>
      </c>
      <c r="K18" s="30">
        <f t="shared" si="3"/>
        <v>2729907.7600000002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205584.44</v>
      </c>
      <c r="C19" s="30">
        <f t="shared" si="5"/>
        <v>222129.5</v>
      </c>
      <c r="D19" s="30">
        <f t="shared" si="5"/>
        <v>191346.82</v>
      </c>
      <c r="E19" s="30">
        <f t="shared" si="5"/>
        <v>149373.19</v>
      </c>
      <c r="F19" s="30">
        <f t="shared" si="5"/>
        <v>161125.23</v>
      </c>
      <c r="G19" s="30">
        <f t="shared" si="5"/>
        <v>170656.66</v>
      </c>
      <c r="H19" s="30">
        <f t="shared" si="5"/>
        <v>139207.76</v>
      </c>
      <c r="I19" s="30">
        <f t="shared" si="5"/>
        <v>191395.86</v>
      </c>
      <c r="J19" s="30">
        <f t="shared" si="5"/>
        <v>59683.01</v>
      </c>
      <c r="K19" s="30">
        <f t="shared" si="3"/>
        <v>1490502.47</v>
      </c>
      <c r="L19"/>
      <c r="M19"/>
      <c r="N19"/>
    </row>
    <row r="20" spans="1:14" ht="16.5" customHeight="1">
      <c r="A20" s="18" t="s">
        <v>28</v>
      </c>
      <c r="B20" s="30">
        <v>15362.35</v>
      </c>
      <c r="C20" s="30">
        <v>24360.57</v>
      </c>
      <c r="D20" s="30">
        <v>14756.6</v>
      </c>
      <c r="E20" s="30">
        <v>13031.4</v>
      </c>
      <c r="F20" s="30">
        <v>16401.34</v>
      </c>
      <c r="G20" s="30">
        <v>13096.55</v>
      </c>
      <c r="H20" s="30">
        <v>18327.97</v>
      </c>
      <c r="I20" s="30">
        <v>29296.84</v>
      </c>
      <c r="J20" s="30">
        <v>5758.23</v>
      </c>
      <c r="K20" s="30">
        <f t="shared" si="3"/>
        <v>150391.85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-1406.93</v>
      </c>
      <c r="E22" s="30">
        <v>0</v>
      </c>
      <c r="F22" s="30">
        <v>0</v>
      </c>
      <c r="G22" s="30">
        <v>0</v>
      </c>
      <c r="H22" s="30">
        <v>-3741.9</v>
      </c>
      <c r="I22" s="30">
        <v>0</v>
      </c>
      <c r="J22" s="30">
        <v>-3367</v>
      </c>
      <c r="K22" s="30">
        <f t="shared" si="3"/>
        <v>-8515.83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-235.74</v>
      </c>
      <c r="F23" s="30">
        <v>0</v>
      </c>
      <c r="G23" s="30">
        <v>-679.38</v>
      </c>
      <c r="H23" s="30">
        <v>0</v>
      </c>
      <c r="I23" s="30">
        <v>-214.54</v>
      </c>
      <c r="J23" s="30">
        <v>-392.4</v>
      </c>
      <c r="K23" s="30">
        <f t="shared" si="3"/>
        <v>-1522.06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-40546</v>
      </c>
      <c r="C27" s="30">
        <f t="shared" si="6"/>
        <v>-38060</v>
      </c>
      <c r="D27" s="30">
        <f t="shared" si="6"/>
        <v>-62373.96000000001</v>
      </c>
      <c r="E27" s="30">
        <f t="shared" si="6"/>
        <v>-24208.8</v>
      </c>
      <c r="F27" s="30">
        <f t="shared" si="6"/>
        <v>-35666.4</v>
      </c>
      <c r="G27" s="30">
        <f t="shared" si="6"/>
        <v>-23157.2</v>
      </c>
      <c r="H27" s="30">
        <f t="shared" si="6"/>
        <v>-22646.8</v>
      </c>
      <c r="I27" s="30">
        <f t="shared" si="6"/>
        <v>-49500</v>
      </c>
      <c r="J27" s="30">
        <f t="shared" si="6"/>
        <v>-11063.96</v>
      </c>
      <c r="K27" s="30">
        <f aca="true" t="shared" si="7" ref="K27:K35">SUM(B27:J27)</f>
        <v>-307223.12000000005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-40546</v>
      </c>
      <c r="C28" s="30">
        <f t="shared" si="8"/>
        <v>-38060</v>
      </c>
      <c r="D28" s="30">
        <f t="shared" si="8"/>
        <v>-43260.8</v>
      </c>
      <c r="E28" s="30">
        <f t="shared" si="8"/>
        <v>-24208.8</v>
      </c>
      <c r="F28" s="30">
        <f t="shared" si="8"/>
        <v>-35666.4</v>
      </c>
      <c r="G28" s="30">
        <f t="shared" si="8"/>
        <v>-23157.2</v>
      </c>
      <c r="H28" s="30">
        <f t="shared" si="8"/>
        <v>-22646.8</v>
      </c>
      <c r="I28" s="30">
        <f t="shared" si="8"/>
        <v>-49500</v>
      </c>
      <c r="J28" s="30">
        <f t="shared" si="8"/>
        <v>-5530.8</v>
      </c>
      <c r="K28" s="30">
        <f t="shared" si="7"/>
        <v>-282576.8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-40546</v>
      </c>
      <c r="C29" s="30">
        <f aca="true" t="shared" si="9" ref="C29:J29">-ROUND((C9)*$E$3,2)</f>
        <v>-38060</v>
      </c>
      <c r="D29" s="30">
        <f t="shared" si="9"/>
        <v>-43260.8</v>
      </c>
      <c r="E29" s="30">
        <f t="shared" si="9"/>
        <v>-24208.8</v>
      </c>
      <c r="F29" s="30">
        <f t="shared" si="9"/>
        <v>-35666.4</v>
      </c>
      <c r="G29" s="30">
        <f t="shared" si="9"/>
        <v>-23157.2</v>
      </c>
      <c r="H29" s="30">
        <f t="shared" si="9"/>
        <v>-22646.8</v>
      </c>
      <c r="I29" s="30">
        <f t="shared" si="9"/>
        <v>-49500</v>
      </c>
      <c r="J29" s="30">
        <f t="shared" si="9"/>
        <v>-5530.8</v>
      </c>
      <c r="K29" s="30">
        <f t="shared" si="7"/>
        <v>-282576.8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506651.35</v>
      </c>
      <c r="C47" s="27">
        <f aca="true" t="shared" si="11" ref="C47:J47">IF(C17+C27+C48&lt;0,0,C17+C27+C48)</f>
        <v>505717.37</v>
      </c>
      <c r="D47" s="27">
        <f t="shared" si="11"/>
        <v>607755.9899999999</v>
      </c>
      <c r="E47" s="27">
        <f t="shared" si="11"/>
        <v>327440.80000000005</v>
      </c>
      <c r="F47" s="27">
        <f t="shared" si="11"/>
        <v>450192.75</v>
      </c>
      <c r="G47" s="27">
        <f t="shared" si="11"/>
        <v>504361.83</v>
      </c>
      <c r="H47" s="27">
        <f t="shared" si="11"/>
        <v>461644.21</v>
      </c>
      <c r="I47" s="27">
        <f t="shared" si="11"/>
        <v>559804.8399999999</v>
      </c>
      <c r="J47" s="27">
        <f t="shared" si="11"/>
        <v>150761.03000000003</v>
      </c>
      <c r="K47" s="20">
        <f>SUM(B47:J47)</f>
        <v>4074330.17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506651.35</v>
      </c>
      <c r="C53" s="10">
        <f t="shared" si="13"/>
        <v>505717.38</v>
      </c>
      <c r="D53" s="10">
        <f t="shared" si="13"/>
        <v>607755.98</v>
      </c>
      <c r="E53" s="10">
        <f t="shared" si="13"/>
        <v>327440.79</v>
      </c>
      <c r="F53" s="10">
        <f t="shared" si="13"/>
        <v>450192.75</v>
      </c>
      <c r="G53" s="10">
        <f t="shared" si="13"/>
        <v>504361.83</v>
      </c>
      <c r="H53" s="10">
        <f t="shared" si="13"/>
        <v>461644.21</v>
      </c>
      <c r="I53" s="10">
        <f>SUM(I54:I66)</f>
        <v>559804.8400000001</v>
      </c>
      <c r="J53" s="10">
        <f t="shared" si="13"/>
        <v>150761.03</v>
      </c>
      <c r="K53" s="5">
        <f>SUM(K54:K66)</f>
        <v>4074330.1599999997</v>
      </c>
      <c r="L53" s="9"/>
    </row>
    <row r="54" spans="1:11" ht="16.5" customHeight="1">
      <c r="A54" s="7" t="s">
        <v>60</v>
      </c>
      <c r="B54" s="8">
        <v>442509.29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442509.29</v>
      </c>
    </row>
    <row r="55" spans="1:11" ht="16.5" customHeight="1">
      <c r="A55" s="7" t="s">
        <v>61</v>
      </c>
      <c r="B55" s="8">
        <v>64142.06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64142.06</v>
      </c>
    </row>
    <row r="56" spans="1:11" ht="16.5" customHeight="1">
      <c r="A56" s="7" t="s">
        <v>4</v>
      </c>
      <c r="B56" s="6">
        <v>0</v>
      </c>
      <c r="C56" s="8">
        <v>505717.38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505717.38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607755.98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607755.98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327440.79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327440.79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450192.75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450192.75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504361.83</v>
      </c>
      <c r="H60" s="6">
        <v>0</v>
      </c>
      <c r="I60" s="6">
        <v>0</v>
      </c>
      <c r="J60" s="6">
        <v>0</v>
      </c>
      <c r="K60" s="5">
        <f t="shared" si="14"/>
        <v>504361.83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461644.21</v>
      </c>
      <c r="I61" s="6">
        <v>0</v>
      </c>
      <c r="J61" s="6">
        <v>0</v>
      </c>
      <c r="K61" s="5">
        <f t="shared" si="14"/>
        <v>461644.21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200242.19</v>
      </c>
      <c r="J63" s="6">
        <v>0</v>
      </c>
      <c r="K63" s="5">
        <f t="shared" si="14"/>
        <v>200242.19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359562.65</v>
      </c>
      <c r="J64" s="6">
        <v>0</v>
      </c>
      <c r="K64" s="5">
        <f t="shared" si="14"/>
        <v>359562.65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150761.03</v>
      </c>
      <c r="K65" s="5">
        <f t="shared" si="14"/>
        <v>150761.03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2021-09-13T19:28:02Z</dcterms:modified>
  <cp:category/>
  <cp:version/>
  <cp:contentType/>
  <cp:contentStatus/>
</cp:coreProperties>
</file>