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<sst xmlns="http://schemas.openxmlformats.org/spreadsheetml/2006/main" count="74" uniqueCount="73">
  <si>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</si>
  <si>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</si>
  <si>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</si>
  <si>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</si>
  <si>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</si>
  <si>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</si>
  <si>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</si>
  <si>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</si>
  <si>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</si>
  <si>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</si>
  <si>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</si>
  <si>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</si>
  <si>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</si>
  <si>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</si>
  <si>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</si>
  <si>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</si>
  <si>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</si>
  <si>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</si>
  <si>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</si>
  <si>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</si>
  <si>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</si>
  <si>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</si>
  <si>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</si>
  <si>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</si>
  <si>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</si>
  <si>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</si>
  <si>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</si>
  <si>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</si>
  <si>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</si>
  <si>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</si>
  <si>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</si>
  <si>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</si>
  <si>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</si>
  <si>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</si>
  <si>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</si>
  <si>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</si>
  <si>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</si>
  <si>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</si>
  <si>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</si>
  <si>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</si>
  <si>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</si>
  <si>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</si>
  <si>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</si>
  <si>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</si>
  <si>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</si>
  <si>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</si>
  <si>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</si>
  <si>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</si>
  <si>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</si>
  <si>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</si>
  <si>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</si>
  <si>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</si>
  <si>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</si>
  <si>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</si>
  <si>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</si>
  <si>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</si>
  <si>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</si>
  <si>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</si>
  <si>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</si>
  <si>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</si>
  <si>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</si>
  <si>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</si>
  <si>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</si>
  <si>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</si>
  <si>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</si>
  <si>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</si>
  <si>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</si>
  <si>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</si>
  <si>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</si>
  <si>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</si>
  <si>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</si>
  <si>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</si>
  <si>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09/09/21 - VENCIMENTO 16/09/21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</si>
</sst>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276835</v>
      </c>
      <c r="C7" s="47">
        <f t="shared" si="0"/>
        <v>233883</v>
      </c>
      <c r="D7" s="47">
        <f t="shared" si="0"/>
        <v>292906</v>
      </c>
      <c r="E7" s="47">
        <f t="shared" si="0"/>
        <v>157759</v>
      </c>
      <c r="F7" s="47">
        <f t="shared" si="0"/>
        <v>191312</v>
      </c>
      <c r="G7" s="47">
        <f t="shared" si="0"/>
        <v>209067</v>
      </c>
      <c r="H7" s="47">
        <f t="shared" si="0"/>
        <v>243478</v>
      </c>
      <c r="I7" s="47">
        <f t="shared" si="0"/>
        <v>318352</v>
      </c>
      <c r="J7" s="47">
        <f t="shared" si="0"/>
        <v>96022</v>
      </c>
      <c r="K7" s="47">
        <f t="shared" si="0"/>
        <v>2019614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20314</v>
      </c>
      <c r="C8" s="45">
        <f t="shared" si="1"/>
        <v>19985</v>
      </c>
      <c r="D8" s="45">
        <f t="shared" si="1"/>
        <v>20340</v>
      </c>
      <c r="E8" s="45">
        <f t="shared" si="1"/>
        <v>12881</v>
      </c>
      <c r="F8" s="45">
        <f t="shared" si="1"/>
        <v>15076</v>
      </c>
      <c r="G8" s="45">
        <f t="shared" si="1"/>
        <v>9091</v>
      </c>
      <c r="H8" s="45">
        <f t="shared" si="1"/>
        <v>8234</v>
      </c>
      <c r="I8" s="45">
        <f t="shared" si="1"/>
        <v>21100</v>
      </c>
      <c r="J8" s="45">
        <f t="shared" si="1"/>
        <v>3833</v>
      </c>
      <c r="K8" s="38">
        <f>SUM(B8:J8)</f>
        <v>130854</v>
      </c>
      <c r="L8"/>
      <c r="M8"/>
      <c r="N8"/>
    </row>
    <row r="9" spans="1:14" ht="16.5" customHeight="1">
      <c r="A9" s="22" t="s">
        <v>35</v>
      </c>
      <c r="B9" s="45">
        <v>20297</v>
      </c>
      <c r="C9" s="45">
        <v>19978</v>
      </c>
      <c r="D9" s="45">
        <v>20336</v>
      </c>
      <c r="E9" s="45">
        <v>12857</v>
      </c>
      <c r="F9" s="45">
        <v>15056</v>
      </c>
      <c r="G9" s="45">
        <v>9090</v>
      </c>
      <c r="H9" s="45">
        <v>8234</v>
      </c>
      <c r="I9" s="45">
        <v>21039</v>
      </c>
      <c r="J9" s="45">
        <v>3833</v>
      </c>
      <c r="K9" s="38">
        <f>SUM(B9:J9)</f>
        <v>130720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7</v>
      </c>
      <c r="D10" s="45">
        <v>4</v>
      </c>
      <c r="E10" s="45">
        <v>24</v>
      </c>
      <c r="F10" s="45">
        <v>20</v>
      </c>
      <c r="G10" s="45">
        <v>1</v>
      </c>
      <c r="H10" s="45">
        <v>0</v>
      </c>
      <c r="I10" s="45">
        <v>61</v>
      </c>
      <c r="J10" s="45">
        <v>0</v>
      </c>
      <c r="K10" s="38">
        <f>SUM(B10:J10)</f>
        <v>134</v>
      </c>
      <c r="L10"/>
      <c r="M10"/>
      <c r="N10"/>
    </row>
    <row r="11" spans="1:14" ht="16.5" customHeight="1">
      <c r="A11" s="44" t="s">
        <v>33</v>
      </c>
      <c r="B11" s="43">
        <v>256521</v>
      </c>
      <c r="C11" s="43">
        <v>213898</v>
      </c>
      <c r="D11" s="43">
        <v>272566</v>
      </c>
      <c r="E11" s="43">
        <v>144878</v>
      </c>
      <c r="F11" s="43">
        <v>176236</v>
      </c>
      <c r="G11" s="43">
        <v>199976</v>
      </c>
      <c r="H11" s="43">
        <v>235244</v>
      </c>
      <c r="I11" s="43">
        <v>297252</v>
      </c>
      <c r="J11" s="43">
        <v>92189</v>
      </c>
      <c r="K11" s="38">
        <f>SUM(B11:J11)</f>
        <v>1888760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1.33684981203481</v>
      </c>
      <c r="C15" s="39">
        <v>1.393178375573376</v>
      </c>
      <c r="D15" s="39">
        <v>1.170711299349503</v>
      </c>
      <c r="E15" s="39">
        <v>1.495719591776304</v>
      </c>
      <c r="F15" s="39">
        <v>1.250371420942927</v>
      </c>
      <c r="G15" s="39">
        <v>1.233320129446794</v>
      </c>
      <c r="H15" s="39">
        <v>1.199321533095752</v>
      </c>
      <c r="I15" s="39">
        <v>1.231755217274181</v>
      </c>
      <c r="J15" s="39">
        <v>1.324568676133616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1300733.3199999998</v>
      </c>
      <c r="C17" s="36">
        <f aca="true" t="shared" si="2" ref="C17:J17">C18+C19+C20+C21+C22+C23+C24</f>
        <v>1259373.97</v>
      </c>
      <c r="D17" s="36">
        <f t="shared" si="2"/>
        <v>1453317.2000000002</v>
      </c>
      <c r="E17" s="36">
        <f t="shared" si="2"/>
        <v>878935.07</v>
      </c>
      <c r="F17" s="36">
        <f t="shared" si="2"/>
        <v>939961.6</v>
      </c>
      <c r="G17" s="36">
        <f t="shared" si="2"/>
        <v>1019616.6799999999</v>
      </c>
      <c r="H17" s="36">
        <f t="shared" si="2"/>
        <v>926365.3999999999</v>
      </c>
      <c r="I17" s="36">
        <f t="shared" si="2"/>
        <v>1270596.43</v>
      </c>
      <c r="J17" s="36">
        <f t="shared" si="2"/>
        <v>459365.32</v>
      </c>
      <c r="K17" s="36">
        <f aca="true" t="shared" si="3" ref="K17:K24">SUM(B17:J17)</f>
        <v>9508264.99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947799.99</v>
      </c>
      <c r="C18" s="30">
        <f t="shared" si="4"/>
        <v>879002.48</v>
      </c>
      <c r="D18" s="30">
        <f t="shared" si="4"/>
        <v>1219396.97</v>
      </c>
      <c r="E18" s="30">
        <f t="shared" si="4"/>
        <v>571797.5</v>
      </c>
      <c r="F18" s="30">
        <f t="shared" si="4"/>
        <v>733298.9</v>
      </c>
      <c r="G18" s="30">
        <f t="shared" si="4"/>
        <v>810239.16</v>
      </c>
      <c r="H18" s="30">
        <f t="shared" si="4"/>
        <v>752176.59</v>
      </c>
      <c r="I18" s="30">
        <f t="shared" si="4"/>
        <v>992748.88</v>
      </c>
      <c r="J18" s="30">
        <f t="shared" si="4"/>
        <v>339255.33</v>
      </c>
      <c r="K18" s="30">
        <f t="shared" si="3"/>
        <v>7245715.8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319266.25</v>
      </c>
      <c r="C19" s="30">
        <f t="shared" si="5"/>
        <v>345604.77</v>
      </c>
      <c r="D19" s="30">
        <f t="shared" si="5"/>
        <v>208164.84</v>
      </c>
      <c r="E19" s="30">
        <f t="shared" si="5"/>
        <v>283451.22</v>
      </c>
      <c r="F19" s="30">
        <f t="shared" si="5"/>
        <v>183597.09</v>
      </c>
      <c r="G19" s="30">
        <f t="shared" si="5"/>
        <v>189045.11</v>
      </c>
      <c r="H19" s="30">
        <f t="shared" si="5"/>
        <v>149924.99</v>
      </c>
      <c r="I19" s="30">
        <f t="shared" si="5"/>
        <v>230074.73</v>
      </c>
      <c r="J19" s="30">
        <f t="shared" si="5"/>
        <v>110111.65</v>
      </c>
      <c r="K19" s="30">
        <f t="shared" si="3"/>
        <v>2019240.6500000001</v>
      </c>
      <c r="L19"/>
      <c r="M19"/>
      <c r="N19"/>
    </row>
    <row r="20" spans="1:14" ht="16.5" customHeight="1">
      <c r="A20" s="18" t="s">
        <v>28</v>
      </c>
      <c r="B20" s="30">
        <v>32281.14</v>
      </c>
      <c r="C20" s="30">
        <v>31994.84</v>
      </c>
      <c r="D20" s="30">
        <v>23004.5</v>
      </c>
      <c r="E20" s="30">
        <v>20914.47</v>
      </c>
      <c r="F20" s="30">
        <v>21679.67</v>
      </c>
      <c r="G20" s="30">
        <v>19625.85</v>
      </c>
      <c r="H20" s="30">
        <v>25233.84</v>
      </c>
      <c r="I20" s="30">
        <v>45000.94</v>
      </c>
      <c r="J20" s="30">
        <v>11979.4</v>
      </c>
      <c r="K20" s="30">
        <f t="shared" si="3"/>
        <v>231714.65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-1406.93</v>
      </c>
      <c r="E22" s="30">
        <v>0</v>
      </c>
      <c r="F22" s="30">
        <v>0</v>
      </c>
      <c r="G22" s="30">
        <v>0</v>
      </c>
      <c r="H22" s="30">
        <v>-3741.9</v>
      </c>
      <c r="I22" s="30">
        <v>0</v>
      </c>
      <c r="J22" s="30">
        <v>-3367</v>
      </c>
      <c r="K22" s="30">
        <f t="shared" si="3"/>
        <v>-8515.83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-679.38</v>
      </c>
      <c r="H23" s="30">
        <v>0</v>
      </c>
      <c r="I23" s="30">
        <v>0</v>
      </c>
      <c r="J23" s="30">
        <v>0</v>
      </c>
      <c r="K23" s="30">
        <f t="shared" si="3"/>
        <v>-679.38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-119940.03</v>
      </c>
      <c r="C27" s="30">
        <f t="shared" si="6"/>
        <v>-94117.51</v>
      </c>
      <c r="D27" s="30">
        <f t="shared" si="6"/>
        <v>-125914.35999999999</v>
      </c>
      <c r="E27" s="30">
        <f t="shared" si="6"/>
        <v>-108387.32</v>
      </c>
      <c r="F27" s="30">
        <f t="shared" si="6"/>
        <v>-66246.4</v>
      </c>
      <c r="G27" s="30">
        <f t="shared" si="6"/>
        <v>-83848.47</v>
      </c>
      <c r="H27" s="30">
        <f t="shared" si="6"/>
        <v>-47883.99</v>
      </c>
      <c r="I27" s="30">
        <f t="shared" si="6"/>
        <v>-110758.98999999999</v>
      </c>
      <c r="J27" s="30">
        <f t="shared" si="6"/>
        <v>-28009.23</v>
      </c>
      <c r="K27" s="30">
        <f aca="true" t="shared" si="7" ref="K27:K35">SUM(B27:J27)</f>
        <v>-785106.2999999999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-119940.03</v>
      </c>
      <c r="C28" s="30">
        <f t="shared" si="8"/>
        <v>-94117.51</v>
      </c>
      <c r="D28" s="30">
        <f t="shared" si="8"/>
        <v>-106801.19999999998</v>
      </c>
      <c r="E28" s="30">
        <f t="shared" si="8"/>
        <v>-108387.32</v>
      </c>
      <c r="F28" s="30">
        <f t="shared" si="8"/>
        <v>-66246.4</v>
      </c>
      <c r="G28" s="30">
        <f t="shared" si="8"/>
        <v>-83848.47</v>
      </c>
      <c r="H28" s="30">
        <f t="shared" si="8"/>
        <v>-47883.99</v>
      </c>
      <c r="I28" s="30">
        <f t="shared" si="8"/>
        <v>-110758.98999999999</v>
      </c>
      <c r="J28" s="30">
        <f t="shared" si="8"/>
        <v>-22476.07</v>
      </c>
      <c r="K28" s="30">
        <f t="shared" si="7"/>
        <v>-760459.9799999999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-89306.8</v>
      </c>
      <c r="C29" s="30">
        <f aca="true" t="shared" si="9" ref="C29:J29">-ROUND((C9)*$E$3,2)</f>
        <v>-87903.2</v>
      </c>
      <c r="D29" s="30">
        <f t="shared" si="9"/>
        <v>-89478.4</v>
      </c>
      <c r="E29" s="30">
        <f t="shared" si="9"/>
        <v>-56570.8</v>
      </c>
      <c r="F29" s="30">
        <f t="shared" si="9"/>
        <v>-66246.4</v>
      </c>
      <c r="G29" s="30">
        <f t="shared" si="9"/>
        <v>-39996</v>
      </c>
      <c r="H29" s="30">
        <f t="shared" si="9"/>
        <v>-36229.6</v>
      </c>
      <c r="I29" s="30">
        <f t="shared" si="9"/>
        <v>-92571.6</v>
      </c>
      <c r="J29" s="30">
        <f t="shared" si="9"/>
        <v>-16865.2</v>
      </c>
      <c r="K29" s="30">
        <f t="shared" si="7"/>
        <v>-575167.9999999999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-2494.8</v>
      </c>
      <c r="C31" s="30">
        <v>-708.4</v>
      </c>
      <c r="D31" s="30">
        <v>-1478.4</v>
      </c>
      <c r="E31" s="30">
        <v>-1438.8</v>
      </c>
      <c r="F31" s="26">
        <v>0</v>
      </c>
      <c r="G31" s="30">
        <v>-1478.4</v>
      </c>
      <c r="H31" s="30">
        <v>-264.75</v>
      </c>
      <c r="I31" s="30">
        <v>-413.18</v>
      </c>
      <c r="J31" s="30">
        <v>-127.46</v>
      </c>
      <c r="K31" s="30">
        <f t="shared" si="7"/>
        <v>-8404.19</v>
      </c>
      <c r="L31"/>
      <c r="M31"/>
      <c r="N31"/>
    </row>
    <row r="32" spans="1:14" ht="16.5" customHeight="1">
      <c r="A32" s="25" t="s">
        <v>21</v>
      </c>
      <c r="B32" s="30">
        <v>-28138.43</v>
      </c>
      <c r="C32" s="30">
        <v>-5505.91</v>
      </c>
      <c r="D32" s="30">
        <v>-15844.4</v>
      </c>
      <c r="E32" s="30">
        <v>-50377.72</v>
      </c>
      <c r="F32" s="26">
        <v>0</v>
      </c>
      <c r="G32" s="30">
        <v>-42374.07</v>
      </c>
      <c r="H32" s="30">
        <v>-11389.64</v>
      </c>
      <c r="I32" s="30">
        <v>-17774.21</v>
      </c>
      <c r="J32" s="30">
        <v>-5483.41</v>
      </c>
      <c r="K32" s="30">
        <f t="shared" si="7"/>
        <v>-176887.78999999998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1180793.2899999998</v>
      </c>
      <c r="C47" s="27">
        <f aca="true" t="shared" si="11" ref="C47:J47">IF(C17+C27+C48&lt;0,0,C17+C27+C48)</f>
        <v>1165256.46</v>
      </c>
      <c r="D47" s="27">
        <f t="shared" si="11"/>
        <v>1327402.8400000003</v>
      </c>
      <c r="E47" s="27">
        <f t="shared" si="11"/>
        <v>770547.75</v>
      </c>
      <c r="F47" s="27">
        <f t="shared" si="11"/>
        <v>873715.2</v>
      </c>
      <c r="G47" s="27">
        <f t="shared" si="11"/>
        <v>935768.21</v>
      </c>
      <c r="H47" s="27">
        <f t="shared" si="11"/>
        <v>878481.4099999999</v>
      </c>
      <c r="I47" s="27">
        <f t="shared" si="11"/>
        <v>1159837.44</v>
      </c>
      <c r="J47" s="27">
        <f t="shared" si="11"/>
        <v>431356.09</v>
      </c>
      <c r="K47" s="20">
        <f>SUM(B47:J47)</f>
        <v>8723158.69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1180793.29</v>
      </c>
      <c r="C53" s="10">
        <f t="shared" si="13"/>
        <v>1165256.46</v>
      </c>
      <c r="D53" s="10">
        <f t="shared" si="13"/>
        <v>1327402.83</v>
      </c>
      <c r="E53" s="10">
        <f t="shared" si="13"/>
        <v>770547.74</v>
      </c>
      <c r="F53" s="10">
        <f t="shared" si="13"/>
        <v>873715.19</v>
      </c>
      <c r="G53" s="10">
        <f t="shared" si="13"/>
        <v>935768.2</v>
      </c>
      <c r="H53" s="10">
        <f t="shared" si="13"/>
        <v>878481.4</v>
      </c>
      <c r="I53" s="10">
        <f>SUM(I54:I66)</f>
        <v>1159837.44</v>
      </c>
      <c r="J53" s="10">
        <f t="shared" si="13"/>
        <v>431356.09</v>
      </c>
      <c r="K53" s="5">
        <f>SUM(K54:K66)</f>
        <v>8723158.64</v>
      </c>
      <c r="L53" s="9"/>
    </row>
    <row r="54" spans="1:11" ht="16.5" customHeight="1">
      <c r="A54" s="7" t="s">
        <v>60</v>
      </c>
      <c r="B54" s="8">
        <v>1030832.54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1030832.54</v>
      </c>
    </row>
    <row r="55" spans="1:11" ht="16.5" customHeight="1">
      <c r="A55" s="7" t="s">
        <v>61</v>
      </c>
      <c r="B55" s="8">
        <v>149960.75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149960.75</v>
      </c>
    </row>
    <row r="56" spans="1:11" ht="16.5" customHeight="1">
      <c r="A56" s="7" t="s">
        <v>4</v>
      </c>
      <c r="B56" s="6">
        <v>0</v>
      </c>
      <c r="C56" s="8">
        <v>1165256.46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1165256.46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1327402.83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1327402.83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770547.74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770547.74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873715.19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873715.19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935768.2</v>
      </c>
      <c r="H60" s="6">
        <v>0</v>
      </c>
      <c r="I60" s="6">
        <v>0</v>
      </c>
      <c r="J60" s="6">
        <v>0</v>
      </c>
      <c r="K60" s="5">
        <f t="shared" si="14"/>
        <v>935768.2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878481.4</v>
      </c>
      <c r="I61" s="6">
        <v>0</v>
      </c>
      <c r="J61" s="6">
        <v>0</v>
      </c>
      <c r="K61" s="5">
        <f t="shared" si="14"/>
        <v>878481.4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421600.91</v>
      </c>
      <c r="J63" s="6">
        <v>0</v>
      </c>
      <c r="K63" s="5">
        <f t="shared" si="14"/>
        <v>421600.91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738236.53</v>
      </c>
      <c r="J64" s="6">
        <v>0</v>
      </c>
      <c r="K64" s="5">
        <f t="shared" si="14"/>
        <v>738236.53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431356.09</v>
      </c>
      <c r="K65" s="5">
        <f t="shared" si="14"/>
        <v>431356.09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2021-09-15T15:49:41Z</dcterms:modified>
  <cp:category/>
  <cp:version/>
  <cp:contentType/>
  <cp:contentStatus/>
</cp:coreProperties>
</file>