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<sst xmlns="http://schemas.openxmlformats.org/spreadsheetml/2006/main" count="74" uniqueCount="73">
  <si>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</si>
  <si>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</si>
  <si>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</si>
  <si>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</si>
  <si>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</si>
  <si>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</si>
  <si>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</si>
  <si>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</si>
  <si>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</si>
  <si>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</si>
  <si>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</si>
  <si>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</si>
  <si>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</si>
  <si>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</si>
  <si>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</si>
  <si>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</si>
  <si>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</si>
  <si>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</si>
  <si>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</si>
  <si>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</si>
  <si>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</si>
  <si>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</si>
  <si>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</si>
  <si>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</si>
  <si>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</si>
  <si>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</si>
  <si>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</si>
  <si>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</si>
  <si>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</si>
  <si>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</si>
  <si>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</si>
  <si>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</si>
  <si>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</si>
  <si>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</si>
  <si>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</si>
  <si>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</si>
  <si>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</si>
  <si>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</si>
  <si>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</si>
  <si>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</si>
  <si>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</si>
  <si>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</si>
  <si>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</si>
  <si>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</si>
  <si>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</si>
  <si>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</si>
  <si>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</si>
  <si>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</si>
  <si>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</si>
  <si>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</si>
  <si>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</si>
  <si>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</si>
  <si>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</si>
  <si>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</si>
  <si>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</si>
  <si>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</si>
  <si>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</si>
  <si>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</si>
  <si>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</si>
  <si>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</si>
  <si>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</si>
  <si>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</si>
  <si>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</si>
  <si>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</si>
  <si>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</si>
  <si>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</si>
  <si>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</si>
  <si>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</si>
  <si>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</si>
  <si>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</si>
  <si>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</si>
  <si>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</si>
  <si>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12/09/21 - VENCIMENTO 17/09/21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</si>
</sst>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82510</v>
      </c>
      <c r="C7" s="47">
        <f t="shared" si="0"/>
        <v>64979</v>
      </c>
      <c r="D7" s="47">
        <f t="shared" si="0"/>
        <v>99488</v>
      </c>
      <c r="E7" s="47">
        <f t="shared" si="0"/>
        <v>44215</v>
      </c>
      <c r="F7" s="47">
        <f t="shared" si="0"/>
        <v>67696</v>
      </c>
      <c r="G7" s="47">
        <f t="shared" si="0"/>
        <v>73019</v>
      </c>
      <c r="H7" s="47">
        <f t="shared" si="0"/>
        <v>90505</v>
      </c>
      <c r="I7" s="47">
        <f t="shared" si="0"/>
        <v>109553</v>
      </c>
      <c r="J7" s="47">
        <f t="shared" si="0"/>
        <v>24178</v>
      </c>
      <c r="K7" s="47">
        <f t="shared" si="0"/>
        <v>656143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8493</v>
      </c>
      <c r="C8" s="45">
        <f t="shared" si="1"/>
        <v>8217</v>
      </c>
      <c r="D8" s="45">
        <f t="shared" si="1"/>
        <v>10028</v>
      </c>
      <c r="E8" s="45">
        <f t="shared" si="1"/>
        <v>4972</v>
      </c>
      <c r="F8" s="45">
        <f t="shared" si="1"/>
        <v>6949</v>
      </c>
      <c r="G8" s="45">
        <f t="shared" si="1"/>
        <v>4859</v>
      </c>
      <c r="H8" s="45">
        <f t="shared" si="1"/>
        <v>4669</v>
      </c>
      <c r="I8" s="45">
        <f t="shared" si="1"/>
        <v>9795</v>
      </c>
      <c r="J8" s="45">
        <f t="shared" si="1"/>
        <v>1220</v>
      </c>
      <c r="K8" s="38">
        <f>SUM(B8:J8)</f>
        <v>59202</v>
      </c>
      <c r="L8"/>
      <c r="M8"/>
      <c r="N8"/>
    </row>
    <row r="9" spans="1:14" ht="16.5" customHeight="1">
      <c r="A9" s="22" t="s">
        <v>35</v>
      </c>
      <c r="B9" s="45">
        <v>8486</v>
      </c>
      <c r="C9" s="45">
        <v>8214</v>
      </c>
      <c r="D9" s="45">
        <v>10024</v>
      </c>
      <c r="E9" s="45">
        <v>4968</v>
      </c>
      <c r="F9" s="45">
        <v>6942</v>
      </c>
      <c r="G9" s="45">
        <v>4859</v>
      </c>
      <c r="H9" s="45">
        <v>4669</v>
      </c>
      <c r="I9" s="45">
        <v>9779</v>
      </c>
      <c r="J9" s="45">
        <v>1220</v>
      </c>
      <c r="K9" s="38">
        <f>SUM(B9:J9)</f>
        <v>59161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3</v>
      </c>
      <c r="D10" s="45">
        <v>4</v>
      </c>
      <c r="E10" s="45">
        <v>4</v>
      </c>
      <c r="F10" s="45">
        <v>7</v>
      </c>
      <c r="G10" s="45">
        <v>0</v>
      </c>
      <c r="H10" s="45">
        <v>0</v>
      </c>
      <c r="I10" s="45">
        <v>16</v>
      </c>
      <c r="J10" s="45">
        <v>0</v>
      </c>
      <c r="K10" s="38">
        <f>SUM(B10:J10)</f>
        <v>41</v>
      </c>
      <c r="L10"/>
      <c r="M10"/>
      <c r="N10"/>
    </row>
    <row r="11" spans="1:14" ht="16.5" customHeight="1">
      <c r="A11" s="44" t="s">
        <v>33</v>
      </c>
      <c r="B11" s="43">
        <v>74017</v>
      </c>
      <c r="C11" s="43">
        <v>56762</v>
      </c>
      <c r="D11" s="43">
        <v>89460</v>
      </c>
      <c r="E11" s="43">
        <v>39243</v>
      </c>
      <c r="F11" s="43">
        <v>60747</v>
      </c>
      <c r="G11" s="43">
        <v>68160</v>
      </c>
      <c r="H11" s="43">
        <v>85836</v>
      </c>
      <c r="I11" s="43">
        <v>99758</v>
      </c>
      <c r="J11" s="43">
        <v>22958</v>
      </c>
      <c r="K11" s="38">
        <f>SUM(B11:J11)</f>
        <v>596941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1.267993150598853</v>
      </c>
      <c r="C15" s="39">
        <v>1.376550089802939</v>
      </c>
      <c r="D15" s="39">
        <v>1.142236523990308</v>
      </c>
      <c r="E15" s="39">
        <v>1.371037944385089</v>
      </c>
      <c r="F15" s="39">
        <v>1.22452831118242</v>
      </c>
      <c r="G15" s="39">
        <v>1.244532807421721</v>
      </c>
      <c r="H15" s="39">
        <v>1.149901414095861</v>
      </c>
      <c r="I15" s="39">
        <v>1.185366942316778</v>
      </c>
      <c r="J15" s="39">
        <v>1.245381677076131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373883.02999999997</v>
      </c>
      <c r="C17" s="36">
        <f aca="true" t="shared" si="2" ref="C17:J17">C18+C19+C20+C21+C22+C23+C24</f>
        <v>356226.14999999997</v>
      </c>
      <c r="D17" s="36">
        <f t="shared" si="2"/>
        <v>489731.42</v>
      </c>
      <c r="E17" s="36">
        <f t="shared" si="2"/>
        <v>233056.33</v>
      </c>
      <c r="F17" s="36">
        <f t="shared" si="2"/>
        <v>330800.57999999996</v>
      </c>
      <c r="G17" s="36">
        <f t="shared" si="2"/>
        <v>360830.24000000005</v>
      </c>
      <c r="H17" s="36">
        <f t="shared" si="2"/>
        <v>338717.42</v>
      </c>
      <c r="I17" s="36">
        <f t="shared" si="2"/>
        <v>429902.95</v>
      </c>
      <c r="J17" s="36">
        <f t="shared" si="2"/>
        <v>110409.85999999999</v>
      </c>
      <c r="K17" s="36">
        <f aca="true" t="shared" si="3" ref="K17:K24">SUM(B17:J17)</f>
        <v>3023557.98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282489.49</v>
      </c>
      <c r="C18" s="30">
        <f t="shared" si="4"/>
        <v>244210.58</v>
      </c>
      <c r="D18" s="30">
        <f t="shared" si="4"/>
        <v>414178.49</v>
      </c>
      <c r="E18" s="30">
        <f t="shared" si="4"/>
        <v>160257.27</v>
      </c>
      <c r="F18" s="30">
        <f t="shared" si="4"/>
        <v>259478.77</v>
      </c>
      <c r="G18" s="30">
        <f t="shared" si="4"/>
        <v>282985.13</v>
      </c>
      <c r="H18" s="30">
        <f t="shared" si="4"/>
        <v>279597.1</v>
      </c>
      <c r="I18" s="30">
        <f t="shared" si="4"/>
        <v>341630.08</v>
      </c>
      <c r="J18" s="30">
        <f t="shared" si="4"/>
        <v>85423.29</v>
      </c>
      <c r="K18" s="30">
        <f t="shared" si="3"/>
        <v>2350250.2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75705.25</v>
      </c>
      <c r="C19" s="30">
        <f t="shared" si="5"/>
        <v>91957.52</v>
      </c>
      <c r="D19" s="30">
        <f t="shared" si="5"/>
        <v>58911.31</v>
      </c>
      <c r="E19" s="30">
        <f t="shared" si="5"/>
        <v>59461.53</v>
      </c>
      <c r="F19" s="30">
        <f t="shared" si="5"/>
        <v>58260.33</v>
      </c>
      <c r="G19" s="30">
        <f t="shared" si="5"/>
        <v>69199.15</v>
      </c>
      <c r="H19" s="30">
        <f t="shared" si="5"/>
        <v>41912</v>
      </c>
      <c r="I19" s="30">
        <f t="shared" si="5"/>
        <v>63326.92</v>
      </c>
      <c r="J19" s="30">
        <f t="shared" si="5"/>
        <v>20961.31</v>
      </c>
      <c r="K19" s="30">
        <f t="shared" si="3"/>
        <v>539695.32</v>
      </c>
      <c r="L19"/>
      <c r="M19"/>
      <c r="N19"/>
    </row>
    <row r="20" spans="1:14" ht="16.5" customHeight="1">
      <c r="A20" s="18" t="s">
        <v>28</v>
      </c>
      <c r="B20" s="30">
        <v>14302.35</v>
      </c>
      <c r="C20" s="30">
        <v>17286.17</v>
      </c>
      <c r="D20" s="30">
        <v>12483.8</v>
      </c>
      <c r="E20" s="30">
        <v>11155</v>
      </c>
      <c r="F20" s="30">
        <v>11675.54</v>
      </c>
      <c r="G20" s="30">
        <v>7939.4</v>
      </c>
      <c r="H20" s="30">
        <v>14436.44</v>
      </c>
      <c r="I20" s="30">
        <v>22174.07</v>
      </c>
      <c r="J20" s="30">
        <v>6006.32</v>
      </c>
      <c r="K20" s="30">
        <f t="shared" si="3"/>
        <v>117459.09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-589.35</v>
      </c>
      <c r="F23" s="30">
        <v>0</v>
      </c>
      <c r="G23" s="30">
        <v>-679.38</v>
      </c>
      <c r="H23" s="30">
        <v>0</v>
      </c>
      <c r="I23" s="30">
        <v>0</v>
      </c>
      <c r="J23" s="30">
        <v>0</v>
      </c>
      <c r="K23" s="30">
        <f t="shared" si="3"/>
        <v>-1268.73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-37338.4</v>
      </c>
      <c r="C27" s="30">
        <f t="shared" si="6"/>
        <v>-36141.6</v>
      </c>
      <c r="D27" s="30">
        <f t="shared" si="6"/>
        <v>-63218.759999999995</v>
      </c>
      <c r="E27" s="30">
        <f t="shared" si="6"/>
        <v>-21859.2</v>
      </c>
      <c r="F27" s="30">
        <f t="shared" si="6"/>
        <v>-30544.8</v>
      </c>
      <c r="G27" s="30">
        <f t="shared" si="6"/>
        <v>-21379.6</v>
      </c>
      <c r="H27" s="30">
        <f t="shared" si="6"/>
        <v>-20543.6</v>
      </c>
      <c r="I27" s="30">
        <f t="shared" si="6"/>
        <v>-43027.6</v>
      </c>
      <c r="J27" s="30">
        <f t="shared" si="6"/>
        <v>-10901.16</v>
      </c>
      <c r="K27" s="30">
        <f aca="true" t="shared" si="7" ref="K27:K35">SUM(B27:J27)</f>
        <v>-284954.72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-37338.4</v>
      </c>
      <c r="C28" s="30">
        <f t="shared" si="8"/>
        <v>-36141.6</v>
      </c>
      <c r="D28" s="30">
        <f t="shared" si="8"/>
        <v>-44105.6</v>
      </c>
      <c r="E28" s="30">
        <f t="shared" si="8"/>
        <v>-21859.2</v>
      </c>
      <c r="F28" s="30">
        <f t="shared" si="8"/>
        <v>-30544.8</v>
      </c>
      <c r="G28" s="30">
        <f t="shared" si="8"/>
        <v>-21379.6</v>
      </c>
      <c r="H28" s="30">
        <f t="shared" si="8"/>
        <v>-20543.6</v>
      </c>
      <c r="I28" s="30">
        <f t="shared" si="8"/>
        <v>-43027.6</v>
      </c>
      <c r="J28" s="30">
        <f t="shared" si="8"/>
        <v>-5368</v>
      </c>
      <c r="K28" s="30">
        <f t="shared" si="7"/>
        <v>-260308.40000000002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-37338.4</v>
      </c>
      <c r="C29" s="30">
        <f aca="true" t="shared" si="9" ref="C29:J29">-ROUND((C9)*$E$3,2)</f>
        <v>-36141.6</v>
      </c>
      <c r="D29" s="30">
        <f t="shared" si="9"/>
        <v>-44105.6</v>
      </c>
      <c r="E29" s="30">
        <f t="shared" si="9"/>
        <v>-21859.2</v>
      </c>
      <c r="F29" s="30">
        <f t="shared" si="9"/>
        <v>-30544.8</v>
      </c>
      <c r="G29" s="30">
        <f t="shared" si="9"/>
        <v>-21379.6</v>
      </c>
      <c r="H29" s="30">
        <f t="shared" si="9"/>
        <v>-20543.6</v>
      </c>
      <c r="I29" s="30">
        <f t="shared" si="9"/>
        <v>-43027.6</v>
      </c>
      <c r="J29" s="30">
        <f t="shared" si="9"/>
        <v>-5368</v>
      </c>
      <c r="K29" s="30">
        <f t="shared" si="7"/>
        <v>-260308.40000000002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336544.62999999995</v>
      </c>
      <c r="C47" s="27">
        <f aca="true" t="shared" si="11" ref="C47:J47">IF(C17+C27+C48&lt;0,0,C17+C27+C48)</f>
        <v>320084.55</v>
      </c>
      <c r="D47" s="27">
        <f t="shared" si="11"/>
        <v>426512.66</v>
      </c>
      <c r="E47" s="27">
        <f t="shared" si="11"/>
        <v>211197.12999999998</v>
      </c>
      <c r="F47" s="27">
        <f t="shared" si="11"/>
        <v>300255.77999999997</v>
      </c>
      <c r="G47" s="27">
        <f t="shared" si="11"/>
        <v>339450.6400000001</v>
      </c>
      <c r="H47" s="27">
        <f t="shared" si="11"/>
        <v>318173.82</v>
      </c>
      <c r="I47" s="27">
        <f t="shared" si="11"/>
        <v>386875.35000000003</v>
      </c>
      <c r="J47" s="27">
        <f t="shared" si="11"/>
        <v>99508.69999999998</v>
      </c>
      <c r="K47" s="20">
        <f>SUM(B47:J47)</f>
        <v>2738603.2600000002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336544.63</v>
      </c>
      <c r="C53" s="10">
        <f t="shared" si="13"/>
        <v>320084.54</v>
      </c>
      <c r="D53" s="10">
        <f t="shared" si="13"/>
        <v>426512.65</v>
      </c>
      <c r="E53" s="10">
        <f t="shared" si="13"/>
        <v>211197.13</v>
      </c>
      <c r="F53" s="10">
        <f t="shared" si="13"/>
        <v>300255.78</v>
      </c>
      <c r="G53" s="10">
        <f t="shared" si="13"/>
        <v>339450.64</v>
      </c>
      <c r="H53" s="10">
        <f t="shared" si="13"/>
        <v>318173.82</v>
      </c>
      <c r="I53" s="10">
        <f>SUM(I54:I66)</f>
        <v>386875.35</v>
      </c>
      <c r="J53" s="10">
        <f t="shared" si="13"/>
        <v>99508.7</v>
      </c>
      <c r="K53" s="5">
        <f>SUM(K54:K66)</f>
        <v>2738603.2399999998</v>
      </c>
      <c r="L53" s="9"/>
    </row>
    <row r="54" spans="1:11" ht="16.5" customHeight="1">
      <c r="A54" s="7" t="s">
        <v>60</v>
      </c>
      <c r="B54" s="8">
        <v>293870.77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293870.77</v>
      </c>
    </row>
    <row r="55" spans="1:11" ht="16.5" customHeight="1">
      <c r="A55" s="7" t="s">
        <v>61</v>
      </c>
      <c r="B55" s="8">
        <v>42673.86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42673.86</v>
      </c>
    </row>
    <row r="56" spans="1:11" ht="16.5" customHeight="1">
      <c r="A56" s="7" t="s">
        <v>4</v>
      </c>
      <c r="B56" s="6">
        <v>0</v>
      </c>
      <c r="C56" s="8">
        <v>320084.54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320084.54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426512.65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426512.65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211197.13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211197.13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300255.78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300255.78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339450.64</v>
      </c>
      <c r="H60" s="6">
        <v>0</v>
      </c>
      <c r="I60" s="6">
        <v>0</v>
      </c>
      <c r="J60" s="6">
        <v>0</v>
      </c>
      <c r="K60" s="5">
        <f t="shared" si="14"/>
        <v>339450.64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318173.82</v>
      </c>
      <c r="I61" s="6">
        <v>0</v>
      </c>
      <c r="J61" s="6">
        <v>0</v>
      </c>
      <c r="K61" s="5">
        <f t="shared" si="14"/>
        <v>318173.82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136605.69</v>
      </c>
      <c r="J63" s="6">
        <v>0</v>
      </c>
      <c r="K63" s="5">
        <f t="shared" si="14"/>
        <v>136605.69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250269.66</v>
      </c>
      <c r="J64" s="6">
        <v>0</v>
      </c>
      <c r="K64" s="5">
        <f t="shared" si="14"/>
        <v>250269.66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99508.7</v>
      </c>
      <c r="K65" s="5">
        <f t="shared" si="14"/>
        <v>99508.7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2021-09-16T19:38:11Z</dcterms:modified>
  <cp:category/>
  <cp:version/>
  <cp:contentType/>
  <cp:contentStatus/>
</cp:coreProperties>
</file>