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<sst xmlns="http://schemas.openxmlformats.org/spreadsheetml/2006/main" count="74" uniqueCount="73">
  <si>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</si>
  <si>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</si>
  <si>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</si>
  <si>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</si>
  <si>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</si>
  <si>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</si>
  <si>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</si>
  <si>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</si>
  <si>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</si>
  <si>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</si>
  <si>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</si>
  <si>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</si>
  <si>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</si>
  <si>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</si>
  <si>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</si>
  <si>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</si>
  <si>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</si>
  <si>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</si>
  <si>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</si>
  <si>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</si>
  <si>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</si>
  <si>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</si>
  <si>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</si>
  <si>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</si>
  <si>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</si>
  <si>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</si>
  <si>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</si>
  <si>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</si>
  <si>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</si>
  <si>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</si>
  <si>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</si>
  <si>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</si>
  <si>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</si>
  <si>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</si>
  <si>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</si>
  <si>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</si>
  <si>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</si>
  <si>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</si>
  <si>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</si>
  <si>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</si>
  <si>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</si>
  <si>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</si>
  <si>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</si>
  <si>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</si>
  <si>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</si>
  <si>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</si>
  <si>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</si>
  <si>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</si>
  <si>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</si>
  <si>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</si>
  <si>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</si>
  <si>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</si>
  <si>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</si>
  <si>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</si>
  <si>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</si>
  <si>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</si>
  <si>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</si>
  <si>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</si>
  <si>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</si>
  <si>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</si>
  <si>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</si>
  <si>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</si>
  <si>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</si>
  <si>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</si>
  <si>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</si>
  <si>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</si>
  <si>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</si>
  <si>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</si>
  <si>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</si>
  <si>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</si>
  <si>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</si>
  <si>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</si>
  <si>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17/09/21 - VENCIMENTO 24/09/21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</si>
</sst>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276224</v>
      </c>
      <c r="C7" s="47">
        <f t="shared" si="0"/>
        <v>234049</v>
      </c>
      <c r="D7" s="47">
        <f t="shared" si="0"/>
        <v>292937</v>
      </c>
      <c r="E7" s="47">
        <f t="shared" si="0"/>
        <v>154659</v>
      </c>
      <c r="F7" s="47">
        <f t="shared" si="0"/>
        <v>188865</v>
      </c>
      <c r="G7" s="47">
        <f t="shared" si="0"/>
        <v>206455</v>
      </c>
      <c r="H7" s="47">
        <f t="shared" si="0"/>
        <v>242779</v>
      </c>
      <c r="I7" s="47">
        <f t="shared" si="0"/>
        <v>313643</v>
      </c>
      <c r="J7" s="47">
        <f t="shared" si="0"/>
        <v>96168</v>
      </c>
      <c r="K7" s="47">
        <f t="shared" si="0"/>
        <v>2005779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19708</v>
      </c>
      <c r="C8" s="45">
        <f t="shared" si="1"/>
        <v>19431</v>
      </c>
      <c r="D8" s="45">
        <f t="shared" si="1"/>
        <v>19654</v>
      </c>
      <c r="E8" s="45">
        <f t="shared" si="1"/>
        <v>12210</v>
      </c>
      <c r="F8" s="45">
        <f t="shared" si="1"/>
        <v>14607</v>
      </c>
      <c r="G8" s="45">
        <f t="shared" si="1"/>
        <v>9075</v>
      </c>
      <c r="H8" s="45">
        <f t="shared" si="1"/>
        <v>8067</v>
      </c>
      <c r="I8" s="45">
        <f t="shared" si="1"/>
        <v>20603</v>
      </c>
      <c r="J8" s="45">
        <f t="shared" si="1"/>
        <v>3386</v>
      </c>
      <c r="K8" s="38">
        <f>SUM(B8:J8)</f>
        <v>126741</v>
      </c>
      <c r="L8"/>
      <c r="M8"/>
      <c r="N8"/>
    </row>
    <row r="9" spans="1:14" ht="16.5" customHeight="1">
      <c r="A9" s="22" t="s">
        <v>35</v>
      </c>
      <c r="B9" s="45">
        <v>19687</v>
      </c>
      <c r="C9" s="45">
        <v>19423</v>
      </c>
      <c r="D9" s="45">
        <v>19651</v>
      </c>
      <c r="E9" s="45">
        <v>12188</v>
      </c>
      <c r="F9" s="45">
        <v>14599</v>
      </c>
      <c r="G9" s="45">
        <v>9072</v>
      </c>
      <c r="H9" s="45">
        <v>8067</v>
      </c>
      <c r="I9" s="45">
        <v>20535</v>
      </c>
      <c r="J9" s="45">
        <v>3386</v>
      </c>
      <c r="K9" s="38">
        <f>SUM(B9:J9)</f>
        <v>126608</v>
      </c>
      <c r="L9"/>
      <c r="M9"/>
      <c r="N9"/>
    </row>
    <row r="10" spans="1:14" ht="16.5" customHeight="1">
      <c r="A10" s="22" t="s">
        <v>34</v>
      </c>
      <c r="B10" s="45">
        <v>21</v>
      </c>
      <c r="C10" s="45">
        <v>8</v>
      </c>
      <c r="D10" s="45">
        <v>3</v>
      </c>
      <c r="E10" s="45">
        <v>22</v>
      </c>
      <c r="F10" s="45">
        <v>8</v>
      </c>
      <c r="G10" s="45">
        <v>3</v>
      </c>
      <c r="H10" s="45">
        <v>0</v>
      </c>
      <c r="I10" s="45">
        <v>68</v>
      </c>
      <c r="J10" s="45">
        <v>0</v>
      </c>
      <c r="K10" s="38">
        <f>SUM(B10:J10)</f>
        <v>133</v>
      </c>
      <c r="L10"/>
      <c r="M10"/>
      <c r="N10"/>
    </row>
    <row r="11" spans="1:14" ht="16.5" customHeight="1">
      <c r="A11" s="44" t="s">
        <v>33</v>
      </c>
      <c r="B11" s="43">
        <v>256516</v>
      </c>
      <c r="C11" s="43">
        <v>214618</v>
      </c>
      <c r="D11" s="43">
        <v>273283</v>
      </c>
      <c r="E11" s="43">
        <v>142449</v>
      </c>
      <c r="F11" s="43">
        <v>174258</v>
      </c>
      <c r="G11" s="43">
        <v>197380</v>
      </c>
      <c r="H11" s="43">
        <v>234712</v>
      </c>
      <c r="I11" s="43">
        <v>293040</v>
      </c>
      <c r="J11" s="43">
        <v>92782</v>
      </c>
      <c r="K11" s="38">
        <f>SUM(B11:J11)</f>
        <v>1879038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1.337545432158238</v>
      </c>
      <c r="C15" s="39">
        <v>1.388419685514852</v>
      </c>
      <c r="D15" s="39">
        <v>1.175157221955765</v>
      </c>
      <c r="E15" s="39">
        <v>1.524118395264536</v>
      </c>
      <c r="F15" s="39">
        <v>1.256471254860855</v>
      </c>
      <c r="G15" s="39">
        <v>1.262047605461542</v>
      </c>
      <c r="H15" s="39">
        <v>1.19866973109658</v>
      </c>
      <c r="I15" s="39">
        <v>1.245525739166907</v>
      </c>
      <c r="J15" s="39">
        <v>1.32113601934323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1299070.52</v>
      </c>
      <c r="C17" s="36">
        <f aca="true" t="shared" si="2" ref="C17:J17">C18+C19+C20+C21+C22+C23+C24</f>
        <v>1255419.39</v>
      </c>
      <c r="D17" s="36">
        <f t="shared" si="2"/>
        <v>1460546.4200000002</v>
      </c>
      <c r="E17" s="36">
        <f t="shared" si="2"/>
        <v>878569.3400000001</v>
      </c>
      <c r="F17" s="36">
        <f t="shared" si="2"/>
        <v>932416.2300000001</v>
      </c>
      <c r="G17" s="36">
        <f t="shared" si="2"/>
        <v>1031151.09</v>
      </c>
      <c r="H17" s="36">
        <f t="shared" si="2"/>
        <v>927024.42</v>
      </c>
      <c r="I17" s="36">
        <f t="shared" si="2"/>
        <v>1265760.65</v>
      </c>
      <c r="J17" s="36">
        <f t="shared" si="2"/>
        <v>459056.89</v>
      </c>
      <c r="K17" s="36">
        <f aca="true" t="shared" si="3" ref="K17:K24">SUM(B17:J17)</f>
        <v>9509014.950000001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945708.11</v>
      </c>
      <c r="C18" s="30">
        <f t="shared" si="4"/>
        <v>879626.36</v>
      </c>
      <c r="D18" s="30">
        <f t="shared" si="4"/>
        <v>1219526.02</v>
      </c>
      <c r="E18" s="30">
        <f t="shared" si="4"/>
        <v>560561.55</v>
      </c>
      <c r="F18" s="30">
        <f t="shared" si="4"/>
        <v>723919.55</v>
      </c>
      <c r="G18" s="30">
        <f t="shared" si="4"/>
        <v>800116.35</v>
      </c>
      <c r="H18" s="30">
        <f t="shared" si="4"/>
        <v>750017.16</v>
      </c>
      <c r="I18" s="30">
        <f t="shared" si="4"/>
        <v>978064.33</v>
      </c>
      <c r="J18" s="30">
        <f t="shared" si="4"/>
        <v>339771.16</v>
      </c>
      <c r="K18" s="30">
        <f t="shared" si="3"/>
        <v>7197310.59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319219.45</v>
      </c>
      <c r="C19" s="30">
        <f t="shared" si="5"/>
        <v>341664.19</v>
      </c>
      <c r="D19" s="30">
        <f t="shared" si="5"/>
        <v>213608.79</v>
      </c>
      <c r="E19" s="30">
        <f t="shared" si="5"/>
        <v>293800.62</v>
      </c>
      <c r="F19" s="30">
        <f t="shared" si="5"/>
        <v>185664.56</v>
      </c>
      <c r="G19" s="30">
        <f t="shared" si="5"/>
        <v>209668.57</v>
      </c>
      <c r="H19" s="30">
        <f t="shared" si="5"/>
        <v>149005.71</v>
      </c>
      <c r="I19" s="30">
        <f t="shared" si="5"/>
        <v>240139.97</v>
      </c>
      <c r="J19" s="30">
        <f t="shared" si="5"/>
        <v>109112.76</v>
      </c>
      <c r="K19" s="30">
        <f t="shared" si="3"/>
        <v>2061884.62</v>
      </c>
      <c r="L19"/>
      <c r="M19"/>
      <c r="N19"/>
    </row>
    <row r="20" spans="1:14" ht="16.5" customHeight="1">
      <c r="A20" s="18" t="s">
        <v>28</v>
      </c>
      <c r="B20" s="30">
        <v>32757.02</v>
      </c>
      <c r="C20" s="30">
        <v>31356.96</v>
      </c>
      <c r="D20" s="30">
        <v>23253.79</v>
      </c>
      <c r="E20" s="30">
        <v>21435.29</v>
      </c>
      <c r="F20" s="30">
        <v>21446.18</v>
      </c>
      <c r="G20" s="30">
        <v>20319.92</v>
      </c>
      <c r="H20" s="30">
        <v>25335.8</v>
      </c>
      <c r="I20" s="30">
        <v>44784.47</v>
      </c>
      <c r="J20" s="30">
        <v>12154.03</v>
      </c>
      <c r="K20" s="30">
        <f t="shared" si="3"/>
        <v>232843.45999999996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-3367</v>
      </c>
      <c r="K22" s="30">
        <f t="shared" si="3"/>
        <v>-3367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-339.69</v>
      </c>
      <c r="H23" s="30">
        <v>-106.13</v>
      </c>
      <c r="I23" s="30">
        <v>0</v>
      </c>
      <c r="J23" s="30">
        <v>0</v>
      </c>
      <c r="K23" s="30">
        <f t="shared" si="3"/>
        <v>-445.82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-124576.84000000001</v>
      </c>
      <c r="C27" s="30">
        <f t="shared" si="6"/>
        <v>-93442.51999999999</v>
      </c>
      <c r="D27" s="30">
        <f t="shared" si="6"/>
        <v>-121246.41999999998</v>
      </c>
      <c r="E27" s="30">
        <f t="shared" si="6"/>
        <v>-102797.56</v>
      </c>
      <c r="F27" s="30">
        <f t="shared" si="6"/>
        <v>-64235.6</v>
      </c>
      <c r="G27" s="30">
        <f t="shared" si="6"/>
        <v>-96496.99</v>
      </c>
      <c r="H27" s="30">
        <f t="shared" si="6"/>
        <v>-47337.47000000001</v>
      </c>
      <c r="I27" s="30">
        <f t="shared" si="6"/>
        <v>-108835.20999999999</v>
      </c>
      <c r="J27" s="30">
        <f t="shared" si="6"/>
        <v>-26133.079999999998</v>
      </c>
      <c r="K27" s="30">
        <f aca="true" t="shared" si="7" ref="K27:K35">SUM(B27:J27)</f>
        <v>-785101.6899999998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-124576.84000000001</v>
      </c>
      <c r="C28" s="30">
        <f t="shared" si="8"/>
        <v>-93442.51999999999</v>
      </c>
      <c r="D28" s="30">
        <f t="shared" si="8"/>
        <v>-102133.25999999998</v>
      </c>
      <c r="E28" s="30">
        <f t="shared" si="8"/>
        <v>-102797.56</v>
      </c>
      <c r="F28" s="30">
        <f t="shared" si="8"/>
        <v>-64235.6</v>
      </c>
      <c r="G28" s="30">
        <f t="shared" si="8"/>
        <v>-96496.99</v>
      </c>
      <c r="H28" s="30">
        <f t="shared" si="8"/>
        <v>-47337.47000000001</v>
      </c>
      <c r="I28" s="30">
        <f t="shared" si="8"/>
        <v>-108835.20999999999</v>
      </c>
      <c r="J28" s="30">
        <f t="shared" si="8"/>
        <v>-20599.92</v>
      </c>
      <c r="K28" s="30">
        <f t="shared" si="7"/>
        <v>-760455.37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-86622.8</v>
      </c>
      <c r="C29" s="30">
        <f aca="true" t="shared" si="9" ref="C29:J29">-ROUND((C9)*$E$3,2)</f>
        <v>-85461.2</v>
      </c>
      <c r="D29" s="30">
        <f t="shared" si="9"/>
        <v>-86464.4</v>
      </c>
      <c r="E29" s="30">
        <f t="shared" si="9"/>
        <v>-53627.2</v>
      </c>
      <c r="F29" s="30">
        <f t="shared" si="9"/>
        <v>-64235.6</v>
      </c>
      <c r="G29" s="30">
        <f t="shared" si="9"/>
        <v>-39916.8</v>
      </c>
      <c r="H29" s="30">
        <f t="shared" si="9"/>
        <v>-35494.8</v>
      </c>
      <c r="I29" s="30">
        <f t="shared" si="9"/>
        <v>-90354</v>
      </c>
      <c r="J29" s="30">
        <f t="shared" si="9"/>
        <v>-14898.4</v>
      </c>
      <c r="K29" s="30">
        <f t="shared" si="7"/>
        <v>-557075.2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-3625.6</v>
      </c>
      <c r="C31" s="30">
        <v>-585.2</v>
      </c>
      <c r="D31" s="30">
        <v>-1500.4</v>
      </c>
      <c r="E31" s="30">
        <v>-1416.8</v>
      </c>
      <c r="F31" s="26">
        <v>0</v>
      </c>
      <c r="G31" s="30">
        <v>-1254</v>
      </c>
      <c r="H31" s="30">
        <v>-256.48</v>
      </c>
      <c r="I31" s="30">
        <v>-400.26</v>
      </c>
      <c r="J31" s="30">
        <v>-123.48</v>
      </c>
      <c r="K31" s="30">
        <f t="shared" si="7"/>
        <v>-9162.22</v>
      </c>
      <c r="L31"/>
      <c r="M31"/>
      <c r="N31"/>
    </row>
    <row r="32" spans="1:14" ht="16.5" customHeight="1">
      <c r="A32" s="25" t="s">
        <v>21</v>
      </c>
      <c r="B32" s="30">
        <v>-34328.44</v>
      </c>
      <c r="C32" s="30">
        <v>-7396.12</v>
      </c>
      <c r="D32" s="30">
        <v>-14168.46</v>
      </c>
      <c r="E32" s="30">
        <v>-47753.56</v>
      </c>
      <c r="F32" s="26">
        <v>0</v>
      </c>
      <c r="G32" s="30">
        <v>-55326.19</v>
      </c>
      <c r="H32" s="30">
        <v>-11586.19</v>
      </c>
      <c r="I32" s="30">
        <v>-18080.95</v>
      </c>
      <c r="J32" s="30">
        <v>-5578.04</v>
      </c>
      <c r="K32" s="30">
        <f t="shared" si="7"/>
        <v>-194217.95000000004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1174493.68</v>
      </c>
      <c r="C47" s="27">
        <f aca="true" t="shared" si="11" ref="C47:J47">IF(C17+C27+C48&lt;0,0,C17+C27+C48)</f>
        <v>1161976.8699999999</v>
      </c>
      <c r="D47" s="27">
        <f t="shared" si="11"/>
        <v>1339300.0000000002</v>
      </c>
      <c r="E47" s="27">
        <f t="shared" si="11"/>
        <v>775771.78</v>
      </c>
      <c r="F47" s="27">
        <f t="shared" si="11"/>
        <v>868180.6300000001</v>
      </c>
      <c r="G47" s="27">
        <f t="shared" si="11"/>
        <v>934654.1</v>
      </c>
      <c r="H47" s="27">
        <f t="shared" si="11"/>
        <v>879686.9500000001</v>
      </c>
      <c r="I47" s="27">
        <f t="shared" si="11"/>
        <v>1156925.44</v>
      </c>
      <c r="J47" s="27">
        <f t="shared" si="11"/>
        <v>432923.81</v>
      </c>
      <c r="K47" s="20">
        <f>SUM(B47:J47)</f>
        <v>8723913.26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1174493.68</v>
      </c>
      <c r="C53" s="10">
        <f t="shared" si="13"/>
        <v>1161976.87</v>
      </c>
      <c r="D53" s="10">
        <f t="shared" si="13"/>
        <v>1339300</v>
      </c>
      <c r="E53" s="10">
        <f t="shared" si="13"/>
        <v>775771.77</v>
      </c>
      <c r="F53" s="10">
        <f t="shared" si="13"/>
        <v>868180.62</v>
      </c>
      <c r="G53" s="10">
        <f t="shared" si="13"/>
        <v>934654.11</v>
      </c>
      <c r="H53" s="10">
        <f t="shared" si="13"/>
        <v>879686.95</v>
      </c>
      <c r="I53" s="10">
        <f>SUM(I54:I66)</f>
        <v>1156925.43</v>
      </c>
      <c r="J53" s="10">
        <f t="shared" si="13"/>
        <v>432923.81</v>
      </c>
      <c r="K53" s="5">
        <f>SUM(K54:K66)</f>
        <v>8723913.24</v>
      </c>
      <c r="L53" s="9"/>
    </row>
    <row r="54" spans="1:11" ht="16.5" customHeight="1">
      <c r="A54" s="7" t="s">
        <v>60</v>
      </c>
      <c r="B54" s="8">
        <v>1026507.48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1026507.48</v>
      </c>
    </row>
    <row r="55" spans="1:11" ht="16.5" customHeight="1">
      <c r="A55" s="7" t="s">
        <v>61</v>
      </c>
      <c r="B55" s="8">
        <v>147986.2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147986.2</v>
      </c>
    </row>
    <row r="56" spans="1:11" ht="16.5" customHeight="1">
      <c r="A56" s="7" t="s">
        <v>4</v>
      </c>
      <c r="B56" s="6">
        <v>0</v>
      </c>
      <c r="C56" s="8">
        <v>1161976.87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1161976.87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1339300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1339300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775771.77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775771.77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868180.62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868180.62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934654.11</v>
      </c>
      <c r="H60" s="6">
        <v>0</v>
      </c>
      <c r="I60" s="6">
        <v>0</v>
      </c>
      <c r="J60" s="6">
        <v>0</v>
      </c>
      <c r="K60" s="5">
        <f t="shared" si="14"/>
        <v>934654.11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879686.95</v>
      </c>
      <c r="I61" s="6">
        <v>0</v>
      </c>
      <c r="J61" s="6">
        <v>0</v>
      </c>
      <c r="K61" s="5">
        <f t="shared" si="14"/>
        <v>879686.95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419616.85</v>
      </c>
      <c r="J63" s="6">
        <v>0</v>
      </c>
      <c r="K63" s="5">
        <f t="shared" si="14"/>
        <v>419616.85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737308.58</v>
      </c>
      <c r="J64" s="6">
        <v>0</v>
      </c>
      <c r="K64" s="5">
        <f t="shared" si="14"/>
        <v>737308.58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432923.81</v>
      </c>
      <c r="K65" s="5">
        <f t="shared" si="14"/>
        <v>432923.81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2021-09-23T17:13:03Z</dcterms:modified>
  <cp:category/>
  <cp:version/>
  <cp:contentType/>
  <cp:contentStatus/>
</cp:coreProperties>
</file>