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<sst xmlns="http://schemas.openxmlformats.org/spreadsheetml/2006/main" count="74" uniqueCount="73">
  <si>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</si>
  <si>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</si>
  <si>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</si>
  <si>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</si>
  <si>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</si>
  <si>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</si>
  <si>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</si>
  <si>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</si>
  <si>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</si>
  <si>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</si>
  <si>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</si>
  <si>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</si>
  <si>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</si>
  <si>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</si>
  <si>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</si>
  <si>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</si>
  <si>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</si>
  <si>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</si>
  <si>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</si>
  <si>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</si>
  <si>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</si>
  <si>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</si>
  <si>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</si>
  <si>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</si>
  <si>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</si>
  <si>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</si>
  <si>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</si>
  <si>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</si>
  <si>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</si>
  <si>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</si>
  <si>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</si>
  <si>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</si>
  <si>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</si>
  <si>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</si>
  <si>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</si>
  <si>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</si>
  <si>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</si>
  <si>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</si>
  <si>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</si>
  <si>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</si>
  <si>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</si>
  <si>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</si>
  <si>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</si>
  <si>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</si>
  <si>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</si>
  <si>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</si>
  <si>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</si>
  <si>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</si>
  <si>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</si>
  <si>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</si>
  <si>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</si>
  <si>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</si>
  <si>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</si>
  <si>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</si>
  <si>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</si>
  <si>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</si>
  <si>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</si>
  <si>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</si>
  <si>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</si>
  <si>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</si>
  <si>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</si>
  <si>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</si>
  <si>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</si>
  <si>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</si>
  <si>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</si>
  <si>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</si>
  <si>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</si>
  <si>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</si>
  <si>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</si>
  <si>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</si>
  <si>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</si>
  <si>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</si>
  <si>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19/09/21 - VENCIMENTO 24/09/21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</si>
</sst>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B40">
      <selection activeCell="J63" sqref="J6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81873</v>
      </c>
      <c r="C7" s="47">
        <f t="shared" si="0"/>
        <v>63928</v>
      </c>
      <c r="D7" s="47">
        <f t="shared" si="0"/>
        <v>91839</v>
      </c>
      <c r="E7" s="47">
        <f t="shared" si="0"/>
        <v>43547</v>
      </c>
      <c r="F7" s="47">
        <f t="shared" si="0"/>
        <v>67348</v>
      </c>
      <c r="G7" s="47">
        <f t="shared" si="0"/>
        <v>71354</v>
      </c>
      <c r="H7" s="47">
        <f t="shared" si="0"/>
        <v>88090</v>
      </c>
      <c r="I7" s="47">
        <f t="shared" si="0"/>
        <v>106695</v>
      </c>
      <c r="J7" s="47">
        <f t="shared" si="0"/>
        <v>24290</v>
      </c>
      <c r="K7" s="47">
        <f t="shared" si="0"/>
        <v>638964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7870</v>
      </c>
      <c r="C8" s="45">
        <f t="shared" si="1"/>
        <v>7805</v>
      </c>
      <c r="D8" s="45">
        <f t="shared" si="1"/>
        <v>9149</v>
      </c>
      <c r="E8" s="45">
        <f t="shared" si="1"/>
        <v>4869</v>
      </c>
      <c r="F8" s="45">
        <f t="shared" si="1"/>
        <v>6795</v>
      </c>
      <c r="G8" s="45">
        <f t="shared" si="1"/>
        <v>4527</v>
      </c>
      <c r="H8" s="45">
        <f t="shared" si="1"/>
        <v>4495</v>
      </c>
      <c r="I8" s="45">
        <f t="shared" si="1"/>
        <v>8845</v>
      </c>
      <c r="J8" s="45">
        <f t="shared" si="1"/>
        <v>1175</v>
      </c>
      <c r="K8" s="38">
        <f>SUM(B8:J8)</f>
        <v>55530</v>
      </c>
      <c r="L8"/>
      <c r="M8"/>
      <c r="N8"/>
    </row>
    <row r="9" spans="1:14" ht="16.5" customHeight="1">
      <c r="A9" s="22" t="s">
        <v>35</v>
      </c>
      <c r="B9" s="45">
        <v>7863</v>
      </c>
      <c r="C9" s="45">
        <v>7804</v>
      </c>
      <c r="D9" s="45">
        <v>9147</v>
      </c>
      <c r="E9" s="45">
        <v>4858</v>
      </c>
      <c r="F9" s="45">
        <v>6785</v>
      </c>
      <c r="G9" s="45">
        <v>4526</v>
      </c>
      <c r="H9" s="45">
        <v>4495</v>
      </c>
      <c r="I9" s="45">
        <v>8823</v>
      </c>
      <c r="J9" s="45">
        <v>1175</v>
      </c>
      <c r="K9" s="38">
        <f>SUM(B9:J9)</f>
        <v>55476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1</v>
      </c>
      <c r="D10" s="45">
        <v>2</v>
      </c>
      <c r="E10" s="45">
        <v>11</v>
      </c>
      <c r="F10" s="45">
        <v>10</v>
      </c>
      <c r="G10" s="45">
        <v>1</v>
      </c>
      <c r="H10" s="45">
        <v>0</v>
      </c>
      <c r="I10" s="45">
        <v>22</v>
      </c>
      <c r="J10" s="45">
        <v>0</v>
      </c>
      <c r="K10" s="38">
        <f>SUM(B10:J10)</f>
        <v>54</v>
      </c>
      <c r="L10"/>
      <c r="M10"/>
      <c r="N10"/>
    </row>
    <row r="11" spans="1:14" ht="16.5" customHeight="1">
      <c r="A11" s="44" t="s">
        <v>33</v>
      </c>
      <c r="B11" s="43">
        <v>74003</v>
      </c>
      <c r="C11" s="43">
        <v>56123</v>
      </c>
      <c r="D11" s="43">
        <v>82690</v>
      </c>
      <c r="E11" s="43">
        <v>38678</v>
      </c>
      <c r="F11" s="43">
        <v>60553</v>
      </c>
      <c r="G11" s="43">
        <v>66827</v>
      </c>
      <c r="H11" s="43">
        <v>83595</v>
      </c>
      <c r="I11" s="43">
        <v>97850</v>
      </c>
      <c r="J11" s="43">
        <v>23115</v>
      </c>
      <c r="K11" s="38">
        <f>SUM(B11:J11)</f>
        <v>583434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1.263115759054394</v>
      </c>
      <c r="C15" s="39">
        <v>1.376111026456338</v>
      </c>
      <c r="D15" s="39">
        <v>1.134634567684053</v>
      </c>
      <c r="E15" s="39">
        <v>1.398093122058843</v>
      </c>
      <c r="F15" s="39">
        <v>1.235873377575509</v>
      </c>
      <c r="G15" s="39">
        <v>1.23009702076221</v>
      </c>
      <c r="H15" s="39">
        <v>1.169303642250785</v>
      </c>
      <c r="I15" s="39">
        <v>1.207397383292491</v>
      </c>
      <c r="J15" s="39">
        <v>1.24342213291891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369020.34</v>
      </c>
      <c r="C17" s="36">
        <f aca="true" t="shared" si="2" ref="C17:J17">C18+C19+C20+C21+C22+C23+C24</f>
        <v>351330.67000000004</v>
      </c>
      <c r="D17" s="36">
        <f t="shared" si="2"/>
        <v>450618.8</v>
      </c>
      <c r="E17" s="36">
        <f t="shared" si="2"/>
        <v>234070.80000000002</v>
      </c>
      <c r="F17" s="36">
        <f t="shared" si="2"/>
        <v>331923.21</v>
      </c>
      <c r="G17" s="36">
        <f t="shared" si="2"/>
        <v>347641.37999999995</v>
      </c>
      <c r="H17" s="36">
        <f t="shared" si="2"/>
        <v>335431.41000000003</v>
      </c>
      <c r="I17" s="36">
        <f t="shared" si="2"/>
        <v>426731.99</v>
      </c>
      <c r="J17" s="36">
        <f t="shared" si="2"/>
        <v>110853.73000000001</v>
      </c>
      <c r="K17" s="36">
        <f aca="true" t="shared" si="3" ref="K17:K24">SUM(B17:J17)</f>
        <v>2957622.3299999996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280308.59</v>
      </c>
      <c r="C18" s="30">
        <f t="shared" si="4"/>
        <v>240260.6</v>
      </c>
      <c r="D18" s="30">
        <f t="shared" si="4"/>
        <v>382334.94</v>
      </c>
      <c r="E18" s="30">
        <f t="shared" si="4"/>
        <v>157836.1</v>
      </c>
      <c r="F18" s="30">
        <f t="shared" si="4"/>
        <v>258144.88</v>
      </c>
      <c r="G18" s="30">
        <f t="shared" si="4"/>
        <v>276532.43</v>
      </c>
      <c r="H18" s="30">
        <f t="shared" si="4"/>
        <v>272136.44</v>
      </c>
      <c r="I18" s="30">
        <f t="shared" si="4"/>
        <v>332717.69</v>
      </c>
      <c r="J18" s="30">
        <f t="shared" si="4"/>
        <v>85819</v>
      </c>
      <c r="K18" s="30">
        <f t="shared" si="3"/>
        <v>2286090.6700000004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73753.61</v>
      </c>
      <c r="C19" s="30">
        <f t="shared" si="5"/>
        <v>90364.66</v>
      </c>
      <c r="D19" s="30">
        <f t="shared" si="5"/>
        <v>51475.5</v>
      </c>
      <c r="E19" s="30">
        <f t="shared" si="5"/>
        <v>62833.47</v>
      </c>
      <c r="F19" s="30">
        <f t="shared" si="5"/>
        <v>60889.5</v>
      </c>
      <c r="G19" s="30">
        <f t="shared" si="5"/>
        <v>63629.29</v>
      </c>
      <c r="H19" s="30">
        <f t="shared" si="5"/>
        <v>46073.69</v>
      </c>
      <c r="I19" s="30">
        <f t="shared" si="5"/>
        <v>69004.78</v>
      </c>
      <c r="J19" s="30">
        <f t="shared" si="5"/>
        <v>20890.24</v>
      </c>
      <c r="K19" s="30">
        <f t="shared" si="3"/>
        <v>538914.74</v>
      </c>
      <c r="L19"/>
      <c r="M19"/>
      <c r="N19"/>
    </row>
    <row r="20" spans="1:14" ht="16.5" customHeight="1">
      <c r="A20" s="18" t="s">
        <v>28</v>
      </c>
      <c r="B20" s="30">
        <v>13572.2</v>
      </c>
      <c r="C20" s="30">
        <v>17933.53</v>
      </c>
      <c r="D20" s="30">
        <v>12650.54</v>
      </c>
      <c r="E20" s="30">
        <v>10865.09</v>
      </c>
      <c r="F20" s="30">
        <v>11502.89</v>
      </c>
      <c r="G20" s="30">
        <v>7792.17</v>
      </c>
      <c r="H20" s="30">
        <v>14449.4</v>
      </c>
      <c r="I20" s="30">
        <v>22237.64</v>
      </c>
      <c r="J20" s="30">
        <v>6125.55</v>
      </c>
      <c r="K20" s="30">
        <f t="shared" si="3"/>
        <v>117129.01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-235.74</v>
      </c>
      <c r="F23" s="30">
        <v>0</v>
      </c>
      <c r="G23" s="30">
        <v>-1698.45</v>
      </c>
      <c r="H23" s="30">
        <v>0</v>
      </c>
      <c r="I23" s="30">
        <v>0</v>
      </c>
      <c r="J23" s="30">
        <v>0</v>
      </c>
      <c r="K23" s="30">
        <f t="shared" si="3"/>
        <v>-1934.19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-34597.2</v>
      </c>
      <c r="C27" s="30">
        <f t="shared" si="6"/>
        <v>-34337.6</v>
      </c>
      <c r="D27" s="30">
        <f t="shared" si="6"/>
        <v>-59359.96000000001</v>
      </c>
      <c r="E27" s="30">
        <f t="shared" si="6"/>
        <v>-21375.2</v>
      </c>
      <c r="F27" s="30">
        <f t="shared" si="6"/>
        <v>-29854</v>
      </c>
      <c r="G27" s="30">
        <f t="shared" si="6"/>
        <v>-19914.4</v>
      </c>
      <c r="H27" s="30">
        <f t="shared" si="6"/>
        <v>-19778</v>
      </c>
      <c r="I27" s="30">
        <f t="shared" si="6"/>
        <v>-38821.2</v>
      </c>
      <c r="J27" s="30">
        <f t="shared" si="6"/>
        <v>-10703.16</v>
      </c>
      <c r="K27" s="30">
        <f aca="true" t="shared" si="7" ref="K27:K35">SUM(B27:J27)</f>
        <v>-268740.72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-34597.2</v>
      </c>
      <c r="C28" s="30">
        <f t="shared" si="8"/>
        <v>-34337.6</v>
      </c>
      <c r="D28" s="30">
        <f t="shared" si="8"/>
        <v>-40246.8</v>
      </c>
      <c r="E28" s="30">
        <f t="shared" si="8"/>
        <v>-21375.2</v>
      </c>
      <c r="F28" s="30">
        <f t="shared" si="8"/>
        <v>-29854</v>
      </c>
      <c r="G28" s="30">
        <f t="shared" si="8"/>
        <v>-19914.4</v>
      </c>
      <c r="H28" s="30">
        <f t="shared" si="8"/>
        <v>-19778</v>
      </c>
      <c r="I28" s="30">
        <f t="shared" si="8"/>
        <v>-38821.2</v>
      </c>
      <c r="J28" s="30">
        <f t="shared" si="8"/>
        <v>-5170</v>
      </c>
      <c r="K28" s="30">
        <f t="shared" si="7"/>
        <v>-244094.39999999997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-34597.2</v>
      </c>
      <c r="C29" s="30">
        <f aca="true" t="shared" si="9" ref="C29:J29">-ROUND((C9)*$E$3,2)</f>
        <v>-34337.6</v>
      </c>
      <c r="D29" s="30">
        <f t="shared" si="9"/>
        <v>-40246.8</v>
      </c>
      <c r="E29" s="30">
        <f t="shared" si="9"/>
        <v>-21375.2</v>
      </c>
      <c r="F29" s="30">
        <f t="shared" si="9"/>
        <v>-29854</v>
      </c>
      <c r="G29" s="30">
        <f t="shared" si="9"/>
        <v>-19914.4</v>
      </c>
      <c r="H29" s="30">
        <f t="shared" si="9"/>
        <v>-19778</v>
      </c>
      <c r="I29" s="30">
        <f t="shared" si="9"/>
        <v>-38821.2</v>
      </c>
      <c r="J29" s="30">
        <f t="shared" si="9"/>
        <v>-5170</v>
      </c>
      <c r="K29" s="30">
        <f t="shared" si="7"/>
        <v>-244094.39999999997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334423.14</v>
      </c>
      <c r="C47" s="27">
        <f aca="true" t="shared" si="11" ref="C47:J47">IF(C17+C27+C48&lt;0,0,C17+C27+C48)</f>
        <v>316993.07000000007</v>
      </c>
      <c r="D47" s="27">
        <f t="shared" si="11"/>
        <v>391258.83999999997</v>
      </c>
      <c r="E47" s="27">
        <f t="shared" si="11"/>
        <v>212695.6</v>
      </c>
      <c r="F47" s="27">
        <f t="shared" si="11"/>
        <v>302069.21</v>
      </c>
      <c r="G47" s="27">
        <f t="shared" si="11"/>
        <v>327726.9799999999</v>
      </c>
      <c r="H47" s="27">
        <f t="shared" si="11"/>
        <v>315653.41000000003</v>
      </c>
      <c r="I47" s="27">
        <f t="shared" si="11"/>
        <v>387910.79</v>
      </c>
      <c r="J47" s="27">
        <f t="shared" si="11"/>
        <v>100150.57</v>
      </c>
      <c r="K47" s="20">
        <f>SUM(B47:J47)</f>
        <v>2688881.61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334423.14</v>
      </c>
      <c r="C53" s="10">
        <f t="shared" si="13"/>
        <v>316993.07</v>
      </c>
      <c r="D53" s="10">
        <f t="shared" si="13"/>
        <v>391258.84</v>
      </c>
      <c r="E53" s="10">
        <f t="shared" si="13"/>
        <v>212695.6</v>
      </c>
      <c r="F53" s="10">
        <f t="shared" si="13"/>
        <v>302069.22</v>
      </c>
      <c r="G53" s="10">
        <f t="shared" si="13"/>
        <v>327726.97</v>
      </c>
      <c r="H53" s="10">
        <f t="shared" si="13"/>
        <v>315653.41</v>
      </c>
      <c r="I53" s="10">
        <f>SUM(I54:I66)</f>
        <v>387910.79</v>
      </c>
      <c r="J53" s="10">
        <f t="shared" si="13"/>
        <v>100150.57</v>
      </c>
      <c r="K53" s="5">
        <f>SUM(K54:K66)</f>
        <v>2688881.61</v>
      </c>
      <c r="L53" s="9"/>
    </row>
    <row r="54" spans="1:11" ht="16.5" customHeight="1">
      <c r="A54" s="7" t="s">
        <v>60</v>
      </c>
      <c r="B54" s="8">
        <v>291951.4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291951.4</v>
      </c>
    </row>
    <row r="55" spans="1:11" ht="16.5" customHeight="1">
      <c r="A55" s="7" t="s">
        <v>61</v>
      </c>
      <c r="B55" s="8">
        <v>42471.74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42471.74</v>
      </c>
    </row>
    <row r="56" spans="1:11" ht="16.5" customHeight="1">
      <c r="A56" s="7" t="s">
        <v>4</v>
      </c>
      <c r="B56" s="6">
        <v>0</v>
      </c>
      <c r="C56" s="8">
        <v>316993.07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316993.07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391258.84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391258.84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212695.6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212695.6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302069.22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302069.22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327726.97</v>
      </c>
      <c r="H60" s="6">
        <v>0</v>
      </c>
      <c r="I60" s="6">
        <v>0</v>
      </c>
      <c r="J60" s="6">
        <v>0</v>
      </c>
      <c r="K60" s="5">
        <f t="shared" si="14"/>
        <v>327726.97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315653.41</v>
      </c>
      <c r="I61" s="6">
        <v>0</v>
      </c>
      <c r="J61" s="6">
        <v>0</v>
      </c>
      <c r="K61" s="5">
        <f t="shared" si="14"/>
        <v>315653.41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133557.68</v>
      </c>
      <c r="J63" s="6">
        <v>0</v>
      </c>
      <c r="K63" s="5">
        <f t="shared" si="14"/>
        <v>133557.68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254353.11</v>
      </c>
      <c r="J64" s="6">
        <v>0</v>
      </c>
      <c r="K64" s="5">
        <f t="shared" si="14"/>
        <v>254353.11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100150.57</v>
      </c>
      <c r="K65" s="5">
        <f t="shared" si="14"/>
        <v>100150.57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2021-09-23T17:41:20Z</dcterms:modified>
  <cp:category/>
  <cp:version/>
  <cp:contentType/>
  <cp:contentStatus/>
</cp:coreProperties>
</file>