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<sst xmlns="http://schemas.openxmlformats.org/spreadsheetml/2006/main" count="75" uniqueCount="74">
  <si>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</si>
  <si>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</si>
  <si>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</si>
  <si>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</si>
  <si>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</si>
  <si>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</si>
  <si>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</si>
  <si>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</si>
  <si>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</si>
  <si>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</si>
  <si>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</si>
  <si>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</si>
  <si>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</si>
  <si>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</si>
  <si>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</si>
  <si>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</si>
  <si>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</si>
  <si>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</si>
  <si>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</si>
  <si>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</si>
  <si>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</si>
  <si>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</si>
  <si>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</si>
  <si>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</si>
  <si>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</si>
  <si>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</si>
  <si>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</si>
  <si>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</si>
  <si>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</si>
  <si>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</si>
  <si>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</si>
  <si>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</si>
  <si>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</si>
  <si>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</si>
  <si>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</si>
  <si>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</si>
  <si>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</si>
  <si>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</si>
  <si>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</si>
  <si>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</si>
  <si>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</si>
  <si>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</si>
  <si>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</si>
  <si>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</si>
  <si>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</si>
  <si>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</si>
  <si>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</si>
  <si>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</si>
  <si>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</si>
  <si>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</si>
  <si>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</si>
  <si>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</si>
  <si>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</si>
  <si>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</si>
  <si>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</si>
  <si>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</si>
  <si>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</si>
  <si>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</si>
  <si>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</si>
  <si>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</si>
  <si>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</si>
  <si>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</si>
  <si>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</si>
  <si>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</si>
  <si>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</si>
  <si>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</si>
  <si>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</si>
  <si>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</si>
  <si>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</si>
  <si>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</si>
  <si>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</si>
  <si>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22/09/21 - VENCIMENTO 29/09/21</t>
  </si>
  <si>
    <t>5.3. Revisão de Remuneração pelo Transporte Coletivo ¹</t>
  </si>
  <si>
    <t>¹ Revisões: mensal de passageiros (57.193), fator de transição, frota não disponibilizada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</si>
</sst>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3" sqref="A1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274452</v>
      </c>
      <c r="C7" s="47">
        <f t="shared" si="0"/>
        <v>232919</v>
      </c>
      <c r="D7" s="47">
        <f t="shared" si="0"/>
        <v>292696</v>
      </c>
      <c r="E7" s="47">
        <f t="shared" si="0"/>
        <v>154602</v>
      </c>
      <c r="F7" s="47">
        <f t="shared" si="0"/>
        <v>190167</v>
      </c>
      <c r="G7" s="47">
        <f t="shared" si="0"/>
        <v>202429</v>
      </c>
      <c r="H7" s="47">
        <f t="shared" si="0"/>
        <v>235243</v>
      </c>
      <c r="I7" s="47">
        <f t="shared" si="0"/>
        <v>313972</v>
      </c>
      <c r="J7" s="47">
        <f t="shared" si="0"/>
        <v>96649</v>
      </c>
      <c r="K7" s="47">
        <f t="shared" si="0"/>
        <v>1993129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18951</v>
      </c>
      <c r="C8" s="45">
        <f t="shared" si="1"/>
        <v>18403</v>
      </c>
      <c r="D8" s="45">
        <f t="shared" si="1"/>
        <v>18698</v>
      </c>
      <c r="E8" s="45">
        <f t="shared" si="1"/>
        <v>11590</v>
      </c>
      <c r="F8" s="45">
        <f t="shared" si="1"/>
        <v>14064</v>
      </c>
      <c r="G8" s="45">
        <f t="shared" si="1"/>
        <v>7791</v>
      </c>
      <c r="H8" s="45">
        <f t="shared" si="1"/>
        <v>7246</v>
      </c>
      <c r="I8" s="45">
        <f t="shared" si="1"/>
        <v>19414</v>
      </c>
      <c r="J8" s="45">
        <f t="shared" si="1"/>
        <v>3475</v>
      </c>
      <c r="K8" s="38">
        <f>SUM(B8:J8)</f>
        <v>119632</v>
      </c>
      <c r="L8"/>
      <c r="M8"/>
      <c r="N8"/>
    </row>
    <row r="9" spans="1:14" ht="16.5" customHeight="1">
      <c r="A9" s="22" t="s">
        <v>34</v>
      </c>
      <c r="B9" s="45">
        <v>18921</v>
      </c>
      <c r="C9" s="45">
        <v>18391</v>
      </c>
      <c r="D9" s="45">
        <v>18694</v>
      </c>
      <c r="E9" s="45">
        <v>11562</v>
      </c>
      <c r="F9" s="45">
        <v>14051</v>
      </c>
      <c r="G9" s="45">
        <v>7786</v>
      </c>
      <c r="H9" s="45">
        <v>7246</v>
      </c>
      <c r="I9" s="45">
        <v>19357</v>
      </c>
      <c r="J9" s="45">
        <v>3475</v>
      </c>
      <c r="K9" s="38">
        <f>SUM(B9:J9)</f>
        <v>119483</v>
      </c>
      <c r="L9"/>
      <c r="M9"/>
      <c r="N9"/>
    </row>
    <row r="10" spans="1:14" ht="16.5" customHeight="1">
      <c r="A10" s="22" t="s">
        <v>33</v>
      </c>
      <c r="B10" s="45">
        <v>30</v>
      </c>
      <c r="C10" s="45">
        <v>12</v>
      </c>
      <c r="D10" s="45">
        <v>4</v>
      </c>
      <c r="E10" s="45">
        <v>28</v>
      </c>
      <c r="F10" s="45">
        <v>13</v>
      </c>
      <c r="G10" s="45">
        <v>5</v>
      </c>
      <c r="H10" s="45">
        <v>0</v>
      </c>
      <c r="I10" s="45">
        <v>57</v>
      </c>
      <c r="J10" s="45">
        <v>0</v>
      </c>
      <c r="K10" s="38">
        <f>SUM(B10:J10)</f>
        <v>149</v>
      </c>
      <c r="L10"/>
      <c r="M10"/>
      <c r="N10"/>
    </row>
    <row r="11" spans="1:14" ht="16.5" customHeight="1">
      <c r="A11" s="44" t="s">
        <v>32</v>
      </c>
      <c r="B11" s="43">
        <v>255501</v>
      </c>
      <c r="C11" s="43">
        <v>214516</v>
      </c>
      <c r="D11" s="43">
        <v>273998</v>
      </c>
      <c r="E11" s="43">
        <v>143012</v>
      </c>
      <c r="F11" s="43">
        <v>176103</v>
      </c>
      <c r="G11" s="43">
        <v>194638</v>
      </c>
      <c r="H11" s="43">
        <v>227997</v>
      </c>
      <c r="I11" s="43">
        <v>294558</v>
      </c>
      <c r="J11" s="43">
        <v>93174</v>
      </c>
      <c r="K11" s="38">
        <f>SUM(B11:J11)</f>
        <v>1873497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1.346720776990302</v>
      </c>
      <c r="C15" s="39">
        <v>1.393831327572534</v>
      </c>
      <c r="D15" s="39">
        <v>1.171743751025984</v>
      </c>
      <c r="E15" s="39">
        <v>1.523483102987237</v>
      </c>
      <c r="F15" s="39">
        <v>1.251559671237315</v>
      </c>
      <c r="G15" s="39">
        <v>1.271898231903664</v>
      </c>
      <c r="H15" s="39">
        <v>1.234674400181418</v>
      </c>
      <c r="I15" s="39">
        <v>1.24635053976802</v>
      </c>
      <c r="J15" s="39">
        <v>1.309279538836171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1299639.29</v>
      </c>
      <c r="C17" s="36">
        <f aca="true" t="shared" si="2" ref="C17:J17">C18+C19+C20+C21+C22+C23+C24</f>
        <v>1254465.6899999997</v>
      </c>
      <c r="D17" s="36">
        <f t="shared" si="2"/>
        <v>1455844.07</v>
      </c>
      <c r="E17" s="36">
        <f t="shared" si="2"/>
        <v>877687.6699999999</v>
      </c>
      <c r="F17" s="36">
        <f t="shared" si="2"/>
        <v>935767.6599999999</v>
      </c>
      <c r="G17" s="36">
        <f t="shared" si="2"/>
        <v>1018544.5199999999</v>
      </c>
      <c r="H17" s="36">
        <f t="shared" si="2"/>
        <v>925622.2799999999</v>
      </c>
      <c r="I17" s="36">
        <f t="shared" si="2"/>
        <v>1267545.4</v>
      </c>
      <c r="J17" s="36">
        <f t="shared" si="2"/>
        <v>457214.41000000003</v>
      </c>
      <c r="K17" s="36">
        <f aca="true" t="shared" si="3" ref="K17:K24">SUM(B17:J17)</f>
        <v>9492330.99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939641.31</v>
      </c>
      <c r="C18" s="30">
        <f t="shared" si="4"/>
        <v>875379.48</v>
      </c>
      <c r="D18" s="30">
        <f t="shared" si="4"/>
        <v>1218522.72</v>
      </c>
      <c r="E18" s="30">
        <f t="shared" si="4"/>
        <v>560354.95</v>
      </c>
      <c r="F18" s="30">
        <f t="shared" si="4"/>
        <v>728910.11</v>
      </c>
      <c r="G18" s="30">
        <f t="shared" si="4"/>
        <v>784513.59</v>
      </c>
      <c r="H18" s="30">
        <f t="shared" si="4"/>
        <v>726736.2</v>
      </c>
      <c r="I18" s="30">
        <f t="shared" si="4"/>
        <v>979090.28</v>
      </c>
      <c r="J18" s="30">
        <f t="shared" si="4"/>
        <v>341470.58</v>
      </c>
      <c r="K18" s="30">
        <f t="shared" si="3"/>
        <v>7154619.220000001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325793.17</v>
      </c>
      <c r="C19" s="30">
        <f t="shared" si="5"/>
        <v>344751.86</v>
      </c>
      <c r="D19" s="30">
        <f t="shared" si="5"/>
        <v>209273.66</v>
      </c>
      <c r="E19" s="30">
        <f t="shared" si="5"/>
        <v>293336.35</v>
      </c>
      <c r="F19" s="30">
        <f t="shared" si="5"/>
        <v>183364.39</v>
      </c>
      <c r="G19" s="30">
        <f t="shared" si="5"/>
        <v>213307.86</v>
      </c>
      <c r="H19" s="30">
        <f t="shared" si="5"/>
        <v>170546.38</v>
      </c>
      <c r="I19" s="30">
        <f t="shared" si="5"/>
        <v>241199.42</v>
      </c>
      <c r="J19" s="30">
        <f t="shared" si="5"/>
        <v>105609.86</v>
      </c>
      <c r="K19" s="30">
        <f t="shared" si="3"/>
        <v>2087182.95</v>
      </c>
      <c r="L19"/>
      <c r="M19"/>
      <c r="N19"/>
    </row>
    <row r="20" spans="1:14" ht="16.5" customHeight="1">
      <c r="A20" s="18" t="s">
        <v>27</v>
      </c>
      <c r="B20" s="30">
        <v>32818.87</v>
      </c>
      <c r="C20" s="30">
        <v>31562.47</v>
      </c>
      <c r="D20" s="30">
        <v>23889.87</v>
      </c>
      <c r="E20" s="30">
        <v>21224.49</v>
      </c>
      <c r="F20" s="30">
        <v>22107.22</v>
      </c>
      <c r="G20" s="30">
        <v>20129.74</v>
      </c>
      <c r="H20" s="30">
        <v>25567.82</v>
      </c>
      <c r="I20" s="30">
        <v>44483.82</v>
      </c>
      <c r="J20" s="30">
        <v>12115.03</v>
      </c>
      <c r="K20" s="30">
        <f t="shared" si="3"/>
        <v>233899.33000000002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-792.61</v>
      </c>
      <c r="H23" s="30">
        <v>0</v>
      </c>
      <c r="I23" s="30">
        <v>0</v>
      </c>
      <c r="J23" s="30">
        <v>0</v>
      </c>
      <c r="K23" s="30">
        <f t="shared" si="3"/>
        <v>-792.61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-130125.70999999999</v>
      </c>
      <c r="C27" s="30">
        <f t="shared" si="6"/>
        <v>-90841.24999999999</v>
      </c>
      <c r="D27" s="30">
        <f t="shared" si="6"/>
        <v>-137545.86000000002</v>
      </c>
      <c r="E27" s="30">
        <f t="shared" si="6"/>
        <v>-114047.99</v>
      </c>
      <c r="F27" s="30">
        <f t="shared" si="6"/>
        <v>-61537.020000000004</v>
      </c>
      <c r="G27" s="30">
        <f t="shared" si="6"/>
        <v>-102212.76000000001</v>
      </c>
      <c r="H27" s="30">
        <f t="shared" si="6"/>
        <v>-35603.68</v>
      </c>
      <c r="I27" s="30">
        <f t="shared" si="6"/>
        <v>-99042.08</v>
      </c>
      <c r="J27" s="30">
        <f t="shared" si="6"/>
        <v>-27066.32</v>
      </c>
      <c r="K27" s="30">
        <f aca="true" t="shared" si="7" ref="K27:K35">SUM(B27:J27)</f>
        <v>-798022.6699999999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-129976.06</v>
      </c>
      <c r="C28" s="30">
        <f t="shared" si="8"/>
        <v>-89724.54999999999</v>
      </c>
      <c r="D28" s="30">
        <f t="shared" si="8"/>
        <v>-101187.25</v>
      </c>
      <c r="E28" s="30">
        <f t="shared" si="8"/>
        <v>-114121.57</v>
      </c>
      <c r="F28" s="30">
        <f t="shared" si="8"/>
        <v>-61824.4</v>
      </c>
      <c r="G28" s="30">
        <f t="shared" si="8"/>
        <v>-102988.29000000001</v>
      </c>
      <c r="H28" s="30">
        <f t="shared" si="8"/>
        <v>-44850.11</v>
      </c>
      <c r="I28" s="30">
        <f t="shared" si="8"/>
        <v>-105407.69</v>
      </c>
      <c r="J28" s="30">
        <f t="shared" si="8"/>
        <v>-21533.16</v>
      </c>
      <c r="K28" s="30">
        <f t="shared" si="7"/>
        <v>-771613.08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-83252.4</v>
      </c>
      <c r="C29" s="30">
        <f aca="true" t="shared" si="9" ref="C29:J29">-ROUND((C9)*$E$3,2)</f>
        <v>-80920.4</v>
      </c>
      <c r="D29" s="30">
        <f t="shared" si="9"/>
        <v>-82253.6</v>
      </c>
      <c r="E29" s="30">
        <f t="shared" si="9"/>
        <v>-50872.8</v>
      </c>
      <c r="F29" s="30">
        <f t="shared" si="9"/>
        <v>-61824.4</v>
      </c>
      <c r="G29" s="30">
        <f t="shared" si="9"/>
        <v>-34258.4</v>
      </c>
      <c r="H29" s="30">
        <f t="shared" si="9"/>
        <v>-31882.4</v>
      </c>
      <c r="I29" s="30">
        <f t="shared" si="9"/>
        <v>-85170.8</v>
      </c>
      <c r="J29" s="30">
        <f t="shared" si="9"/>
        <v>-15290</v>
      </c>
      <c r="K29" s="30">
        <f t="shared" si="7"/>
        <v>-525725.2000000001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-3080</v>
      </c>
      <c r="C31" s="30">
        <v>-708.4</v>
      </c>
      <c r="D31" s="30">
        <v>-954.8</v>
      </c>
      <c r="E31" s="30">
        <v>-1570.8</v>
      </c>
      <c r="F31" s="26">
        <v>0</v>
      </c>
      <c r="G31" s="30">
        <v>-585.2</v>
      </c>
      <c r="H31" s="30">
        <v>-198.57</v>
      </c>
      <c r="I31" s="30">
        <v>-309.88</v>
      </c>
      <c r="J31" s="30">
        <v>-95.6</v>
      </c>
      <c r="K31" s="30">
        <f t="shared" si="7"/>
        <v>-7503.25</v>
      </c>
      <c r="L31"/>
      <c r="M31"/>
      <c r="N31"/>
    </row>
    <row r="32" spans="1:14" ht="16.5" customHeight="1">
      <c r="A32" s="25" t="s">
        <v>20</v>
      </c>
      <c r="B32" s="30">
        <v>-43643.66</v>
      </c>
      <c r="C32" s="30">
        <v>-8095.75</v>
      </c>
      <c r="D32" s="30">
        <v>-17978.85</v>
      </c>
      <c r="E32" s="30">
        <v>-61677.97</v>
      </c>
      <c r="F32" s="26">
        <v>0</v>
      </c>
      <c r="G32" s="30">
        <v>-68144.69</v>
      </c>
      <c r="H32" s="30">
        <v>-12769.14</v>
      </c>
      <c r="I32" s="30">
        <v>-19927.01</v>
      </c>
      <c r="J32" s="30">
        <v>-6147.56</v>
      </c>
      <c r="K32" s="30">
        <f t="shared" si="7"/>
        <v>-238384.63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-149.65</v>
      </c>
      <c r="C45" s="30">
        <v>-1116.7</v>
      </c>
      <c r="D45" s="30">
        <v>-17245.45</v>
      </c>
      <c r="E45" s="30">
        <v>73.58</v>
      </c>
      <c r="F45" s="30">
        <v>287.38</v>
      </c>
      <c r="G45" s="30">
        <v>775.53</v>
      </c>
      <c r="H45" s="30">
        <v>9246.43</v>
      </c>
      <c r="I45" s="30">
        <v>6365.61</v>
      </c>
      <c r="J45" s="17">
        <v>0</v>
      </c>
      <c r="K45" s="30">
        <f>SUM(B45:J45)</f>
        <v>-1763.2699999999977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1169513.58</v>
      </c>
      <c r="C47" s="27">
        <f aca="true" t="shared" si="11" ref="C47:J47">IF(C17+C27+C48&lt;0,0,C17+C27+C48)</f>
        <v>1163624.4399999997</v>
      </c>
      <c r="D47" s="27">
        <f t="shared" si="11"/>
        <v>1318298.21</v>
      </c>
      <c r="E47" s="27">
        <f t="shared" si="11"/>
        <v>763639.6799999999</v>
      </c>
      <c r="F47" s="27">
        <f t="shared" si="11"/>
        <v>874230.6399999999</v>
      </c>
      <c r="G47" s="27">
        <f t="shared" si="11"/>
        <v>916331.7599999999</v>
      </c>
      <c r="H47" s="27">
        <f t="shared" si="11"/>
        <v>890018.5999999999</v>
      </c>
      <c r="I47" s="27">
        <f t="shared" si="11"/>
        <v>1168503.3199999998</v>
      </c>
      <c r="J47" s="27">
        <f t="shared" si="11"/>
        <v>430148.09</v>
      </c>
      <c r="K47" s="20">
        <f>SUM(B47:J47)</f>
        <v>8694308.319999998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1169513.5699999998</v>
      </c>
      <c r="C53" s="10">
        <f t="shared" si="13"/>
        <v>1163624.44</v>
      </c>
      <c r="D53" s="10">
        <f t="shared" si="13"/>
        <v>1318298.22</v>
      </c>
      <c r="E53" s="10">
        <f t="shared" si="13"/>
        <v>763639.68</v>
      </c>
      <c r="F53" s="10">
        <f t="shared" si="13"/>
        <v>874230.64</v>
      </c>
      <c r="G53" s="10">
        <f t="shared" si="13"/>
        <v>916331.76</v>
      </c>
      <c r="H53" s="10">
        <f t="shared" si="13"/>
        <v>890018.6</v>
      </c>
      <c r="I53" s="10">
        <f>SUM(I54:I66)</f>
        <v>1168503.32</v>
      </c>
      <c r="J53" s="10">
        <f t="shared" si="13"/>
        <v>430148.1</v>
      </c>
      <c r="K53" s="5">
        <f>SUM(K54:K66)</f>
        <v>8694308.329999998</v>
      </c>
      <c r="L53" s="9"/>
    </row>
    <row r="54" spans="1:11" ht="16.5" customHeight="1">
      <c r="A54" s="7" t="s">
        <v>59</v>
      </c>
      <c r="B54" s="8">
        <v>1021336.2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1021336.2</v>
      </c>
    </row>
    <row r="55" spans="1:11" ht="16.5" customHeight="1">
      <c r="A55" s="7" t="s">
        <v>60</v>
      </c>
      <c r="B55" s="8">
        <v>148177.37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148177.37</v>
      </c>
    </row>
    <row r="56" spans="1:11" ht="16.5" customHeight="1">
      <c r="A56" s="7" t="s">
        <v>4</v>
      </c>
      <c r="B56" s="6">
        <v>0</v>
      </c>
      <c r="C56" s="8">
        <v>1163624.44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1163624.44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1318298.22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1318298.22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763639.68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763639.68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874230.64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874230.64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916331.76</v>
      </c>
      <c r="H60" s="6">
        <v>0</v>
      </c>
      <c r="I60" s="6">
        <v>0</v>
      </c>
      <c r="J60" s="6">
        <v>0</v>
      </c>
      <c r="K60" s="5">
        <f t="shared" si="14"/>
        <v>916331.76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890018.6</v>
      </c>
      <c r="I61" s="6">
        <v>0</v>
      </c>
      <c r="J61" s="6">
        <v>0</v>
      </c>
      <c r="K61" s="5">
        <f t="shared" si="14"/>
        <v>890018.6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426558.82</v>
      </c>
      <c r="J63" s="6">
        <v>0</v>
      </c>
      <c r="K63" s="5">
        <f t="shared" si="14"/>
        <v>426558.82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741944.5</v>
      </c>
      <c r="J64" s="6">
        <v>0</v>
      </c>
      <c r="K64" s="5">
        <f t="shared" si="14"/>
        <v>741944.5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430148.1</v>
      </c>
      <c r="K65" s="5">
        <f t="shared" si="14"/>
        <v>430148.1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6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2021-09-30T19:17:59Z</dcterms:modified>
  <cp:category/>
  <cp:version/>
  <cp:contentType/>
  <cp:contentStatus/>
</cp:coreProperties>
</file>