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<sst xmlns="http://schemas.openxmlformats.org/spreadsheetml/2006/main" count="74" uniqueCount="73">
  <si>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</si>
  <si>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</si>
  <si>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</si>
  <si>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</si>
  <si>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</si>
  <si>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</si>
  <si>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</si>
  <si>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</si>
  <si>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</si>
  <si>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</si>
  <si>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</si>
  <si>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</si>
  <si>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</si>
  <si>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</si>
  <si>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</si>
  <si>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</si>
  <si>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</si>
  <si>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</si>
  <si>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</si>
  <si>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</si>
  <si>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</si>
  <si>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</si>
  <si>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</si>
  <si>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</si>
  <si>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</si>
  <si>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</si>
  <si>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</si>
  <si>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</si>
  <si>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</si>
  <si>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</si>
  <si>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</si>
  <si>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</si>
  <si>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</si>
  <si>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</si>
  <si>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</si>
  <si>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</si>
  <si>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</si>
  <si>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</si>
  <si>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</si>
  <si>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</si>
  <si>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</si>
  <si>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</si>
  <si>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</si>
  <si>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</si>
  <si>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</si>
  <si>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</si>
  <si>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</si>
  <si>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</si>
  <si>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</si>
  <si>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</si>
  <si>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</si>
  <si>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</si>
  <si>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</si>
  <si>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</si>
  <si>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</si>
  <si>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</si>
  <si>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</si>
  <si>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</si>
  <si>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</si>
  <si>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</si>
  <si>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</si>
  <si>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</si>
  <si>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</si>
  <si>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</si>
  <si>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</si>
  <si>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</si>
  <si>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</si>
  <si>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</si>
  <si>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</si>
  <si>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</si>
  <si>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</si>
  <si>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</si>
  <si>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25/09/21 - VENCIMENTO 01/10/21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</si>
</sst>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148181</v>
      </c>
      <c r="C7" s="47">
        <f t="shared" si="0"/>
        <v>127894</v>
      </c>
      <c r="D7" s="47">
        <f t="shared" si="0"/>
        <v>176803</v>
      </c>
      <c r="E7" s="47">
        <f t="shared" si="0"/>
        <v>84933</v>
      </c>
      <c r="F7" s="47">
        <f t="shared" si="0"/>
        <v>116283</v>
      </c>
      <c r="G7" s="47">
        <f t="shared" si="0"/>
        <v>132879</v>
      </c>
      <c r="H7" s="47">
        <f t="shared" si="0"/>
        <v>157489</v>
      </c>
      <c r="I7" s="47">
        <f t="shared" si="0"/>
        <v>183045</v>
      </c>
      <c r="J7" s="47">
        <f t="shared" si="0"/>
        <v>41761</v>
      </c>
      <c r="K7" s="47">
        <f t="shared" si="0"/>
        <v>1169268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12701</v>
      </c>
      <c r="C8" s="45">
        <f t="shared" si="1"/>
        <v>14098</v>
      </c>
      <c r="D8" s="45">
        <f t="shared" si="1"/>
        <v>14901</v>
      </c>
      <c r="E8" s="45">
        <f t="shared" si="1"/>
        <v>8297</v>
      </c>
      <c r="F8" s="45">
        <f t="shared" si="1"/>
        <v>9764</v>
      </c>
      <c r="G8" s="45">
        <f t="shared" si="1"/>
        <v>6601</v>
      </c>
      <c r="H8" s="45">
        <f t="shared" si="1"/>
        <v>6319</v>
      </c>
      <c r="I8" s="45">
        <f t="shared" si="1"/>
        <v>13301</v>
      </c>
      <c r="J8" s="45">
        <f t="shared" si="1"/>
        <v>1634</v>
      </c>
      <c r="K8" s="38">
        <f>SUM(B8:J8)</f>
        <v>87616</v>
      </c>
      <c r="L8"/>
      <c r="M8"/>
      <c r="N8"/>
    </row>
    <row r="9" spans="1:14" ht="16.5" customHeight="1">
      <c r="A9" s="22" t="s">
        <v>35</v>
      </c>
      <c r="B9" s="45">
        <v>12690</v>
      </c>
      <c r="C9" s="45">
        <v>14096</v>
      </c>
      <c r="D9" s="45">
        <v>14893</v>
      </c>
      <c r="E9" s="45">
        <v>8273</v>
      </c>
      <c r="F9" s="45">
        <v>9756</v>
      </c>
      <c r="G9" s="45">
        <v>6599</v>
      </c>
      <c r="H9" s="45">
        <v>6319</v>
      </c>
      <c r="I9" s="45">
        <v>13267</v>
      </c>
      <c r="J9" s="45">
        <v>1634</v>
      </c>
      <c r="K9" s="38">
        <f>SUM(B9:J9)</f>
        <v>87527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2</v>
      </c>
      <c r="D10" s="45">
        <v>8</v>
      </c>
      <c r="E10" s="45">
        <v>24</v>
      </c>
      <c r="F10" s="45">
        <v>8</v>
      </c>
      <c r="G10" s="45">
        <v>2</v>
      </c>
      <c r="H10" s="45">
        <v>0</v>
      </c>
      <c r="I10" s="45">
        <v>34</v>
      </c>
      <c r="J10" s="45">
        <v>0</v>
      </c>
      <c r="K10" s="38">
        <f>SUM(B10:J10)</f>
        <v>89</v>
      </c>
      <c r="L10"/>
      <c r="M10"/>
      <c r="N10"/>
    </row>
    <row r="11" spans="1:14" ht="16.5" customHeight="1">
      <c r="A11" s="44" t="s">
        <v>33</v>
      </c>
      <c r="B11" s="43">
        <v>135480</v>
      </c>
      <c r="C11" s="43">
        <v>113796</v>
      </c>
      <c r="D11" s="43">
        <v>161902</v>
      </c>
      <c r="E11" s="43">
        <v>76636</v>
      </c>
      <c r="F11" s="43">
        <v>106519</v>
      </c>
      <c r="G11" s="43">
        <v>126278</v>
      </c>
      <c r="H11" s="43">
        <v>151170</v>
      </c>
      <c r="I11" s="43">
        <v>169744</v>
      </c>
      <c r="J11" s="43">
        <v>40127</v>
      </c>
      <c r="K11" s="38">
        <f>SUM(B11:J11)</f>
        <v>1081652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3.4237</v>
      </c>
      <c r="C13" s="42">
        <v>3.7583</v>
      </c>
      <c r="D13" s="42">
        <v>4.1631</v>
      </c>
      <c r="E13" s="42">
        <v>3.6245</v>
      </c>
      <c r="F13" s="42">
        <v>3.833</v>
      </c>
      <c r="G13" s="42">
        <v>3.8755</v>
      </c>
      <c r="H13" s="42">
        <v>3.0893</v>
      </c>
      <c r="I13" s="42">
        <v>3.1184</v>
      </c>
      <c r="J13" s="42">
        <v>3.5331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1.345605139497431</v>
      </c>
      <c r="C15" s="39">
        <v>1.393002852091876</v>
      </c>
      <c r="D15" s="39">
        <v>1.157328508288807</v>
      </c>
      <c r="E15" s="39">
        <v>1.457750170708067</v>
      </c>
      <c r="F15" s="39">
        <v>1.222815366803218</v>
      </c>
      <c r="G15" s="39">
        <v>1.235665229163973</v>
      </c>
      <c r="H15" s="39">
        <v>1.190311387549133</v>
      </c>
      <c r="I15" s="39">
        <v>1.229294645031165</v>
      </c>
      <c r="J15" s="39">
        <v>1.225054334184905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700692.0999999999</v>
      </c>
      <c r="C17" s="36">
        <f aca="true" t="shared" si="2" ref="C17:J17">C18+C19+C20+C21+C22+C23+C24</f>
        <v>696347.12</v>
      </c>
      <c r="D17" s="36">
        <f t="shared" si="2"/>
        <v>871395.5099999999</v>
      </c>
      <c r="E17" s="36">
        <f t="shared" si="2"/>
        <v>464969.61</v>
      </c>
      <c r="F17" s="36">
        <f t="shared" si="2"/>
        <v>562535.09</v>
      </c>
      <c r="G17" s="36">
        <f t="shared" si="2"/>
        <v>648947.7599999999</v>
      </c>
      <c r="H17" s="36">
        <f t="shared" si="2"/>
        <v>601197.42</v>
      </c>
      <c r="I17" s="36">
        <f t="shared" si="2"/>
        <v>733929.4400000001</v>
      </c>
      <c r="J17" s="36">
        <f t="shared" si="2"/>
        <v>184624.05000000002</v>
      </c>
      <c r="K17" s="36">
        <f aca="true" t="shared" si="3" ref="K17:K24">SUM(B17:J17)</f>
        <v>5464638.1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507327.29</v>
      </c>
      <c r="C18" s="30">
        <f t="shared" si="4"/>
        <v>480664.02</v>
      </c>
      <c r="D18" s="30">
        <f t="shared" si="4"/>
        <v>736048.57</v>
      </c>
      <c r="E18" s="30">
        <f t="shared" si="4"/>
        <v>307839.66</v>
      </c>
      <c r="F18" s="30">
        <f t="shared" si="4"/>
        <v>445712.74</v>
      </c>
      <c r="G18" s="30">
        <f t="shared" si="4"/>
        <v>514972.56</v>
      </c>
      <c r="H18" s="30">
        <f t="shared" si="4"/>
        <v>486530.77</v>
      </c>
      <c r="I18" s="30">
        <f t="shared" si="4"/>
        <v>570807.53</v>
      </c>
      <c r="J18" s="30">
        <f t="shared" si="4"/>
        <v>147545.79</v>
      </c>
      <c r="K18" s="30">
        <f t="shared" si="3"/>
        <v>4197448.93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175334.92</v>
      </c>
      <c r="C19" s="30">
        <f t="shared" si="5"/>
        <v>188902.33</v>
      </c>
      <c r="D19" s="30">
        <f t="shared" si="5"/>
        <v>115801.42</v>
      </c>
      <c r="E19" s="30">
        <f t="shared" si="5"/>
        <v>140913.66</v>
      </c>
      <c r="F19" s="30">
        <f t="shared" si="5"/>
        <v>99311.65</v>
      </c>
      <c r="G19" s="30">
        <f t="shared" si="5"/>
        <v>121361.13</v>
      </c>
      <c r="H19" s="30">
        <f t="shared" si="5"/>
        <v>92592.35</v>
      </c>
      <c r="I19" s="30">
        <f t="shared" si="5"/>
        <v>130883.11</v>
      </c>
      <c r="J19" s="30">
        <f t="shared" si="5"/>
        <v>33205.82</v>
      </c>
      <c r="K19" s="30">
        <f t="shared" si="3"/>
        <v>1098306.3900000001</v>
      </c>
      <c r="L19"/>
      <c r="M19"/>
      <c r="N19"/>
    </row>
    <row r="20" spans="1:14" ht="16.5" customHeight="1">
      <c r="A20" s="18" t="s">
        <v>28</v>
      </c>
      <c r="B20" s="30">
        <v>16643.95</v>
      </c>
      <c r="C20" s="30">
        <v>24008.89</v>
      </c>
      <c r="D20" s="30">
        <v>15387.7</v>
      </c>
      <c r="E20" s="30">
        <v>13915.89</v>
      </c>
      <c r="F20" s="30">
        <v>16124.76</v>
      </c>
      <c r="G20" s="30">
        <v>12700.12</v>
      </c>
      <c r="H20" s="30">
        <v>19302.42</v>
      </c>
      <c r="I20" s="30">
        <v>29466.92</v>
      </c>
      <c r="J20" s="30">
        <v>6344</v>
      </c>
      <c r="K20" s="30">
        <f t="shared" si="3"/>
        <v>153894.64999999997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-3367</v>
      </c>
      <c r="K22" s="30">
        <f t="shared" si="3"/>
        <v>-3367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-471.48</v>
      </c>
      <c r="F23" s="30">
        <v>0</v>
      </c>
      <c r="G23" s="30">
        <v>-1471.99</v>
      </c>
      <c r="H23" s="30">
        <v>0</v>
      </c>
      <c r="I23" s="30">
        <v>0</v>
      </c>
      <c r="J23" s="30">
        <v>-490.5</v>
      </c>
      <c r="K23" s="30">
        <f t="shared" si="3"/>
        <v>-2433.9700000000003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-55836</v>
      </c>
      <c r="C27" s="30">
        <f t="shared" si="6"/>
        <v>-62022.4</v>
      </c>
      <c r="D27" s="30">
        <f t="shared" si="6"/>
        <v>-84642.36</v>
      </c>
      <c r="E27" s="30">
        <f t="shared" si="6"/>
        <v>-36401.2</v>
      </c>
      <c r="F27" s="30">
        <f t="shared" si="6"/>
        <v>-42926.4</v>
      </c>
      <c r="G27" s="30">
        <f t="shared" si="6"/>
        <v>-29035.6</v>
      </c>
      <c r="H27" s="30">
        <f t="shared" si="6"/>
        <v>-27803.6</v>
      </c>
      <c r="I27" s="30">
        <f t="shared" si="6"/>
        <v>-58374.8</v>
      </c>
      <c r="J27" s="30">
        <f t="shared" si="6"/>
        <v>-12722.76</v>
      </c>
      <c r="K27" s="30">
        <f aca="true" t="shared" si="7" ref="K27:K35">SUM(B27:J27)</f>
        <v>-409765.12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-55836</v>
      </c>
      <c r="C28" s="30">
        <f t="shared" si="8"/>
        <v>-62022.4</v>
      </c>
      <c r="D28" s="30">
        <f t="shared" si="8"/>
        <v>-65529.2</v>
      </c>
      <c r="E28" s="30">
        <f t="shared" si="8"/>
        <v>-36401.2</v>
      </c>
      <c r="F28" s="30">
        <f t="shared" si="8"/>
        <v>-42926.4</v>
      </c>
      <c r="G28" s="30">
        <f t="shared" si="8"/>
        <v>-29035.6</v>
      </c>
      <c r="H28" s="30">
        <f t="shared" si="8"/>
        <v>-27803.6</v>
      </c>
      <c r="I28" s="30">
        <f t="shared" si="8"/>
        <v>-58374.8</v>
      </c>
      <c r="J28" s="30">
        <f t="shared" si="8"/>
        <v>-7189.6</v>
      </c>
      <c r="K28" s="30">
        <f t="shared" si="7"/>
        <v>-385118.79999999993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-55836</v>
      </c>
      <c r="C29" s="30">
        <f aca="true" t="shared" si="9" ref="C29:J29">-ROUND((C9)*$E$3,2)</f>
        <v>-62022.4</v>
      </c>
      <c r="D29" s="30">
        <f t="shared" si="9"/>
        <v>-65529.2</v>
      </c>
      <c r="E29" s="30">
        <f t="shared" si="9"/>
        <v>-36401.2</v>
      </c>
      <c r="F29" s="30">
        <f t="shared" si="9"/>
        <v>-42926.4</v>
      </c>
      <c r="G29" s="30">
        <f t="shared" si="9"/>
        <v>-29035.6</v>
      </c>
      <c r="H29" s="30">
        <f t="shared" si="9"/>
        <v>-27803.6</v>
      </c>
      <c r="I29" s="30">
        <f t="shared" si="9"/>
        <v>-58374.8</v>
      </c>
      <c r="J29" s="30">
        <f t="shared" si="9"/>
        <v>-7189.6</v>
      </c>
      <c r="K29" s="30">
        <f t="shared" si="7"/>
        <v>-385118.79999999993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644856.0999999999</v>
      </c>
      <c r="C47" s="27">
        <f aca="true" t="shared" si="11" ref="C47:J47">IF(C17+C27+C48&lt;0,0,C17+C27+C48)</f>
        <v>634324.72</v>
      </c>
      <c r="D47" s="27">
        <f t="shared" si="11"/>
        <v>786753.1499999999</v>
      </c>
      <c r="E47" s="27">
        <f t="shared" si="11"/>
        <v>428568.41</v>
      </c>
      <c r="F47" s="27">
        <f t="shared" si="11"/>
        <v>519608.68999999994</v>
      </c>
      <c r="G47" s="27">
        <f t="shared" si="11"/>
        <v>619912.1599999999</v>
      </c>
      <c r="H47" s="27">
        <f t="shared" si="11"/>
        <v>573393.8200000001</v>
      </c>
      <c r="I47" s="27">
        <f t="shared" si="11"/>
        <v>675554.64</v>
      </c>
      <c r="J47" s="27">
        <f t="shared" si="11"/>
        <v>171901.29</v>
      </c>
      <c r="K47" s="20">
        <f>SUM(B47:J47)</f>
        <v>5054872.9799999995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644856.1</v>
      </c>
      <c r="C53" s="10">
        <f t="shared" si="13"/>
        <v>634324.72</v>
      </c>
      <c r="D53" s="10">
        <f t="shared" si="13"/>
        <v>786753.15</v>
      </c>
      <c r="E53" s="10">
        <f t="shared" si="13"/>
        <v>428568.4</v>
      </c>
      <c r="F53" s="10">
        <f t="shared" si="13"/>
        <v>519608.69</v>
      </c>
      <c r="G53" s="10">
        <f t="shared" si="13"/>
        <v>619912.16</v>
      </c>
      <c r="H53" s="10">
        <f t="shared" si="13"/>
        <v>573393.81</v>
      </c>
      <c r="I53" s="10">
        <f>SUM(I54:I66)</f>
        <v>675554.64</v>
      </c>
      <c r="J53" s="10">
        <f t="shared" si="13"/>
        <v>171901.29</v>
      </c>
      <c r="K53" s="5">
        <f>SUM(K54:K66)</f>
        <v>5054872.959999999</v>
      </c>
      <c r="L53" s="9"/>
    </row>
    <row r="54" spans="1:11" ht="16.5" customHeight="1">
      <c r="A54" s="7" t="s">
        <v>60</v>
      </c>
      <c r="B54" s="8">
        <v>563475.26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563475.26</v>
      </c>
    </row>
    <row r="55" spans="1:11" ht="16.5" customHeight="1">
      <c r="A55" s="7" t="s">
        <v>61</v>
      </c>
      <c r="B55" s="8">
        <v>81380.84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81380.84</v>
      </c>
    </row>
    <row r="56" spans="1:11" ht="16.5" customHeight="1">
      <c r="A56" s="7" t="s">
        <v>4</v>
      </c>
      <c r="B56" s="6">
        <v>0</v>
      </c>
      <c r="C56" s="8">
        <v>634324.72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634324.72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786753.15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786753.15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428568.4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428568.4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519608.69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519608.69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619912.16</v>
      </c>
      <c r="H60" s="6">
        <v>0</v>
      </c>
      <c r="I60" s="6">
        <v>0</v>
      </c>
      <c r="J60" s="6">
        <v>0</v>
      </c>
      <c r="K60" s="5">
        <f t="shared" si="14"/>
        <v>619912.16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573393.81</v>
      </c>
      <c r="I61" s="6">
        <v>0</v>
      </c>
      <c r="J61" s="6">
        <v>0</v>
      </c>
      <c r="K61" s="5">
        <f t="shared" si="14"/>
        <v>573393.81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246239.67</v>
      </c>
      <c r="J63" s="6">
        <v>0</v>
      </c>
      <c r="K63" s="5">
        <f t="shared" si="14"/>
        <v>246239.67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429314.97</v>
      </c>
      <c r="J64" s="6">
        <v>0</v>
      </c>
      <c r="K64" s="5">
        <f t="shared" si="14"/>
        <v>429314.97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171901.29</v>
      </c>
      <c r="K65" s="5">
        <f t="shared" si="14"/>
        <v>171901.29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2021-09-30T19:28:35Z</dcterms:modified>
  <cp:category/>
  <cp:version/>
  <cp:contentType/>
  <cp:contentStatus/>
</cp:coreProperties>
</file>