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<sst xmlns="http://schemas.openxmlformats.org/spreadsheetml/2006/main" count="74" uniqueCount="73">
  <si>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</si>
  <si>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</si>
  <si>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</si>
  <si>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</si>
  <si>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</si>
  <si>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</si>
  <si>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</si>
  <si>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</si>
  <si>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</si>
  <si>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</si>
  <si>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</si>
  <si>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</si>
  <si>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</si>
  <si>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</si>
  <si>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</si>
  <si>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</si>
  <si>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</si>
  <si>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</si>
  <si>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</si>
  <si>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</si>
  <si>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</si>
  <si>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</si>
  <si>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</si>
  <si>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</si>
  <si>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</si>
  <si>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</si>
  <si>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</si>
  <si>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</si>
  <si>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</si>
  <si>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</si>
  <si>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</si>
  <si>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</si>
  <si>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</si>
  <si>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</si>
  <si>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</si>
  <si>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</si>
  <si>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</si>
  <si>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</si>
  <si>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</si>
  <si>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</si>
  <si>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</si>
  <si>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</si>
  <si>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</si>
  <si>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</si>
  <si>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</si>
  <si>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</si>
  <si>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</si>
  <si>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</si>
  <si>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</si>
  <si>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</si>
  <si>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</si>
  <si>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</si>
  <si>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</si>
  <si>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</si>
  <si>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</si>
  <si>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</si>
  <si>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</si>
  <si>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</si>
  <si>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</si>
  <si>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</si>
  <si>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</si>
  <si>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</si>
  <si>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</si>
  <si>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</si>
  <si>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</si>
  <si>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</si>
  <si>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</si>
  <si>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</si>
  <si>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</si>
  <si>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</si>
  <si>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</si>
  <si>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</si>
  <si>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29/09/21 - VENCIMENTO 06/10/21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</si>
</sst>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280149</v>
      </c>
      <c r="C7" s="47">
        <f t="shared" si="0"/>
        <v>236843</v>
      </c>
      <c r="D7" s="47">
        <f t="shared" si="0"/>
        <v>299047</v>
      </c>
      <c r="E7" s="47">
        <f t="shared" si="0"/>
        <v>158687</v>
      </c>
      <c r="F7" s="47">
        <f t="shared" si="0"/>
        <v>196886</v>
      </c>
      <c r="G7" s="47">
        <f t="shared" si="0"/>
        <v>205107</v>
      </c>
      <c r="H7" s="47">
        <f t="shared" si="0"/>
        <v>242659</v>
      </c>
      <c r="I7" s="47">
        <f t="shared" si="0"/>
        <v>318831</v>
      </c>
      <c r="J7" s="47">
        <f t="shared" si="0"/>
        <v>99240</v>
      </c>
      <c r="K7" s="47">
        <f t="shared" si="0"/>
        <v>2037449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18675</v>
      </c>
      <c r="C8" s="45">
        <f t="shared" si="1"/>
        <v>18477</v>
      </c>
      <c r="D8" s="45">
        <f t="shared" si="1"/>
        <v>18646</v>
      </c>
      <c r="E8" s="45">
        <f t="shared" si="1"/>
        <v>11896</v>
      </c>
      <c r="F8" s="45">
        <f t="shared" si="1"/>
        <v>14343</v>
      </c>
      <c r="G8" s="45">
        <f t="shared" si="1"/>
        <v>7946</v>
      </c>
      <c r="H8" s="45">
        <f t="shared" si="1"/>
        <v>7392</v>
      </c>
      <c r="I8" s="45">
        <f t="shared" si="1"/>
        <v>19519</v>
      </c>
      <c r="J8" s="45">
        <f t="shared" si="1"/>
        <v>3430</v>
      </c>
      <c r="K8" s="38">
        <f>SUM(B8:J8)</f>
        <v>120324</v>
      </c>
      <c r="L8"/>
      <c r="M8"/>
      <c r="N8"/>
    </row>
    <row r="9" spans="1:14" ht="16.5" customHeight="1">
      <c r="A9" s="22" t="s">
        <v>35</v>
      </c>
      <c r="B9" s="45">
        <v>18633</v>
      </c>
      <c r="C9" s="45">
        <v>18473</v>
      </c>
      <c r="D9" s="45">
        <v>18638</v>
      </c>
      <c r="E9" s="45">
        <v>11872</v>
      </c>
      <c r="F9" s="45">
        <v>14325</v>
      </c>
      <c r="G9" s="45">
        <v>7945</v>
      </c>
      <c r="H9" s="45">
        <v>7392</v>
      </c>
      <c r="I9" s="45">
        <v>19476</v>
      </c>
      <c r="J9" s="45">
        <v>3430</v>
      </c>
      <c r="K9" s="38">
        <f>SUM(B9:J9)</f>
        <v>120184</v>
      </c>
      <c r="L9"/>
      <c r="M9"/>
      <c r="N9"/>
    </row>
    <row r="10" spans="1:14" ht="16.5" customHeight="1">
      <c r="A10" s="22" t="s">
        <v>34</v>
      </c>
      <c r="B10" s="45">
        <v>42</v>
      </c>
      <c r="C10" s="45">
        <v>4</v>
      </c>
      <c r="D10" s="45">
        <v>8</v>
      </c>
      <c r="E10" s="45">
        <v>24</v>
      </c>
      <c r="F10" s="45">
        <v>18</v>
      </c>
      <c r="G10" s="45">
        <v>1</v>
      </c>
      <c r="H10" s="45">
        <v>0</v>
      </c>
      <c r="I10" s="45">
        <v>43</v>
      </c>
      <c r="J10" s="45">
        <v>0</v>
      </c>
      <c r="K10" s="38">
        <f>SUM(B10:J10)</f>
        <v>140</v>
      </c>
      <c r="L10"/>
      <c r="M10"/>
      <c r="N10"/>
    </row>
    <row r="11" spans="1:14" ht="16.5" customHeight="1">
      <c r="A11" s="44" t="s">
        <v>33</v>
      </c>
      <c r="B11" s="43">
        <v>261474</v>
      </c>
      <c r="C11" s="43">
        <v>218366</v>
      </c>
      <c r="D11" s="43">
        <v>280401</v>
      </c>
      <c r="E11" s="43">
        <v>146791</v>
      </c>
      <c r="F11" s="43">
        <v>182543</v>
      </c>
      <c r="G11" s="43">
        <v>197161</v>
      </c>
      <c r="H11" s="43">
        <v>235267</v>
      </c>
      <c r="I11" s="43">
        <v>299312</v>
      </c>
      <c r="J11" s="43">
        <v>95810</v>
      </c>
      <c r="K11" s="38">
        <f>SUM(B11:J11)</f>
        <v>1917125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1.331382747713445</v>
      </c>
      <c r="C15" s="39">
        <v>1.383563814406433</v>
      </c>
      <c r="D15" s="39">
        <v>1.154225476599404</v>
      </c>
      <c r="E15" s="39">
        <v>1.495359597848803</v>
      </c>
      <c r="F15" s="39">
        <v>1.215072037325721</v>
      </c>
      <c r="G15" s="39">
        <v>1.252155812019201</v>
      </c>
      <c r="H15" s="39">
        <v>1.206727274201599</v>
      </c>
      <c r="I15" s="39">
        <v>1.232506788232593</v>
      </c>
      <c r="J15" s="39">
        <v>1.275317231246334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1311214.3199999998</v>
      </c>
      <c r="C17" s="36">
        <f aca="true" t="shared" si="2" ref="C17:J17">C18+C19+C20+C21+C22+C23+C24</f>
        <v>1265931.08</v>
      </c>
      <c r="D17" s="36">
        <f t="shared" si="2"/>
        <v>1464511.32</v>
      </c>
      <c r="E17" s="36">
        <f t="shared" si="2"/>
        <v>883484.55</v>
      </c>
      <c r="F17" s="36">
        <f t="shared" si="2"/>
        <v>940329.02</v>
      </c>
      <c r="G17" s="36">
        <f t="shared" si="2"/>
        <v>1015220.8</v>
      </c>
      <c r="H17" s="36">
        <f t="shared" si="2"/>
        <v>932806.5499999999</v>
      </c>
      <c r="I17" s="36">
        <f t="shared" si="2"/>
        <v>1273056.43</v>
      </c>
      <c r="J17" s="36">
        <f t="shared" si="2"/>
        <v>457395.56</v>
      </c>
      <c r="K17" s="36">
        <f aca="true" t="shared" si="3" ref="K17:K24">SUM(B17:J17)</f>
        <v>9543949.629999999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959146.13</v>
      </c>
      <c r="C18" s="30">
        <f t="shared" si="4"/>
        <v>890127.05</v>
      </c>
      <c r="D18" s="30">
        <f t="shared" si="4"/>
        <v>1244962.57</v>
      </c>
      <c r="E18" s="30">
        <f t="shared" si="4"/>
        <v>575161.03</v>
      </c>
      <c r="F18" s="30">
        <f t="shared" si="4"/>
        <v>754664.04</v>
      </c>
      <c r="G18" s="30">
        <f t="shared" si="4"/>
        <v>794892.18</v>
      </c>
      <c r="H18" s="30">
        <f t="shared" si="4"/>
        <v>749646.45</v>
      </c>
      <c r="I18" s="30">
        <f t="shared" si="4"/>
        <v>994242.59</v>
      </c>
      <c r="J18" s="30">
        <f t="shared" si="4"/>
        <v>350624.84</v>
      </c>
      <c r="K18" s="30">
        <f t="shared" si="3"/>
        <v>7313466.88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317844.48</v>
      </c>
      <c r="C19" s="30">
        <f t="shared" si="5"/>
        <v>341420.53</v>
      </c>
      <c r="D19" s="30">
        <f t="shared" si="5"/>
        <v>192004.95</v>
      </c>
      <c r="E19" s="30">
        <f t="shared" si="5"/>
        <v>284911.54</v>
      </c>
      <c r="F19" s="30">
        <f t="shared" si="5"/>
        <v>162307.13</v>
      </c>
      <c r="G19" s="30">
        <f t="shared" si="5"/>
        <v>200436.68</v>
      </c>
      <c r="H19" s="30">
        <f t="shared" si="5"/>
        <v>154972.37</v>
      </c>
      <c r="I19" s="30">
        <f t="shared" si="5"/>
        <v>231168.15</v>
      </c>
      <c r="J19" s="30">
        <f t="shared" si="5"/>
        <v>96533.06</v>
      </c>
      <c r="K19" s="30">
        <f t="shared" si="3"/>
        <v>1981598.8899999997</v>
      </c>
      <c r="L19"/>
      <c r="M19"/>
      <c r="N19"/>
    </row>
    <row r="20" spans="1:14" ht="16.5" customHeight="1">
      <c r="A20" s="18" t="s">
        <v>28</v>
      </c>
      <c r="B20" s="30">
        <v>32837.77</v>
      </c>
      <c r="C20" s="30">
        <v>31611.62</v>
      </c>
      <c r="D20" s="30">
        <v>23385.98</v>
      </c>
      <c r="E20" s="30">
        <v>20640.1</v>
      </c>
      <c r="F20" s="30">
        <v>21971.91</v>
      </c>
      <c r="G20" s="30">
        <v>19638.3</v>
      </c>
      <c r="H20" s="30">
        <v>25415.85</v>
      </c>
      <c r="I20" s="30">
        <v>44873.81</v>
      </c>
      <c r="J20" s="30">
        <v>12218.72</v>
      </c>
      <c r="K20" s="30">
        <f t="shared" si="3"/>
        <v>232594.06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-1132.3</v>
      </c>
      <c r="H23" s="30">
        <v>0</v>
      </c>
      <c r="I23" s="30">
        <v>0</v>
      </c>
      <c r="J23" s="30">
        <v>0</v>
      </c>
      <c r="K23" s="30">
        <f t="shared" si="3"/>
        <v>-1132.3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-140200.15</v>
      </c>
      <c r="C27" s="30">
        <f t="shared" si="6"/>
        <v>-91414.52</v>
      </c>
      <c r="D27" s="30">
        <f t="shared" si="6"/>
        <v>-123465.79000000001</v>
      </c>
      <c r="E27" s="30">
        <f t="shared" si="6"/>
        <v>-129692.83000000002</v>
      </c>
      <c r="F27" s="30">
        <f t="shared" si="6"/>
        <v>-63030</v>
      </c>
      <c r="G27" s="30">
        <f t="shared" si="6"/>
        <v>-121498.15</v>
      </c>
      <c r="H27" s="30">
        <f t="shared" si="6"/>
        <v>-52464.89</v>
      </c>
      <c r="I27" s="30">
        <f t="shared" si="6"/>
        <v>-116812.12999999999</v>
      </c>
      <c r="J27" s="30">
        <f t="shared" si="6"/>
        <v>-30225.09</v>
      </c>
      <c r="K27" s="30">
        <f aca="true" t="shared" si="7" ref="K27:K35">SUM(B27:J27)</f>
        <v>-868803.55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-140200.15</v>
      </c>
      <c r="C28" s="30">
        <f t="shared" si="8"/>
        <v>-91414.52</v>
      </c>
      <c r="D28" s="30">
        <f t="shared" si="8"/>
        <v>-104352.63</v>
      </c>
      <c r="E28" s="30">
        <f t="shared" si="8"/>
        <v>-129692.83000000002</v>
      </c>
      <c r="F28" s="30">
        <f t="shared" si="8"/>
        <v>-63030</v>
      </c>
      <c r="G28" s="30">
        <f t="shared" si="8"/>
        <v>-121498.15</v>
      </c>
      <c r="H28" s="30">
        <f t="shared" si="8"/>
        <v>-52464.89</v>
      </c>
      <c r="I28" s="30">
        <f t="shared" si="8"/>
        <v>-116812.12999999999</v>
      </c>
      <c r="J28" s="30">
        <f t="shared" si="8"/>
        <v>-24691.93</v>
      </c>
      <c r="K28" s="30">
        <f t="shared" si="7"/>
        <v>-844157.2300000001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-81985.2</v>
      </c>
      <c r="C29" s="30">
        <f aca="true" t="shared" si="9" ref="C29:J29">-ROUND((C9)*$E$3,2)</f>
        <v>-81281.2</v>
      </c>
      <c r="D29" s="30">
        <f t="shared" si="9"/>
        <v>-82007.2</v>
      </c>
      <c r="E29" s="30">
        <f t="shared" si="9"/>
        <v>-52236.8</v>
      </c>
      <c r="F29" s="30">
        <f t="shared" si="9"/>
        <v>-63030</v>
      </c>
      <c r="G29" s="30">
        <f t="shared" si="9"/>
        <v>-34958</v>
      </c>
      <c r="H29" s="30">
        <f t="shared" si="9"/>
        <v>-32524.8</v>
      </c>
      <c r="I29" s="30">
        <f t="shared" si="9"/>
        <v>-85694.4</v>
      </c>
      <c r="J29" s="30">
        <f t="shared" si="9"/>
        <v>-15092</v>
      </c>
      <c r="K29" s="30">
        <f t="shared" si="7"/>
        <v>-528809.6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-2956.8</v>
      </c>
      <c r="C31" s="30">
        <v>-677.6</v>
      </c>
      <c r="D31" s="30">
        <v>-1139.6</v>
      </c>
      <c r="E31" s="30">
        <v>-1016.4</v>
      </c>
      <c r="F31" s="26">
        <v>0</v>
      </c>
      <c r="G31" s="30">
        <v>-677.6</v>
      </c>
      <c r="H31" s="30">
        <v>-206.84</v>
      </c>
      <c r="I31" s="30">
        <v>-322.79</v>
      </c>
      <c r="J31" s="30">
        <v>-99.58</v>
      </c>
      <c r="K31" s="30">
        <f t="shared" si="7"/>
        <v>-7097.21</v>
      </c>
      <c r="L31"/>
      <c r="M31"/>
      <c r="N31"/>
    </row>
    <row r="32" spans="1:14" ht="16.5" customHeight="1">
      <c r="A32" s="25" t="s">
        <v>21</v>
      </c>
      <c r="B32" s="30">
        <v>-55258.15</v>
      </c>
      <c r="C32" s="30">
        <v>-9455.72</v>
      </c>
      <c r="D32" s="30">
        <v>-21205.83</v>
      </c>
      <c r="E32" s="30">
        <v>-76439.63</v>
      </c>
      <c r="F32" s="26">
        <v>0</v>
      </c>
      <c r="G32" s="30">
        <v>-85862.55</v>
      </c>
      <c r="H32" s="30">
        <v>-19733.25</v>
      </c>
      <c r="I32" s="30">
        <v>-30794.94</v>
      </c>
      <c r="J32" s="30">
        <v>-9500.35</v>
      </c>
      <c r="K32" s="30">
        <f t="shared" si="7"/>
        <v>-308250.42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1171014.17</v>
      </c>
      <c r="C47" s="27">
        <f aca="true" t="shared" si="11" ref="C47:J47">IF(C17+C27+C48&lt;0,0,C17+C27+C48)</f>
        <v>1174516.56</v>
      </c>
      <c r="D47" s="27">
        <f t="shared" si="11"/>
        <v>1341045.53</v>
      </c>
      <c r="E47" s="27">
        <f t="shared" si="11"/>
        <v>753791.72</v>
      </c>
      <c r="F47" s="27">
        <f t="shared" si="11"/>
        <v>877299.02</v>
      </c>
      <c r="G47" s="27">
        <f t="shared" si="11"/>
        <v>893722.65</v>
      </c>
      <c r="H47" s="27">
        <f t="shared" si="11"/>
        <v>880341.6599999999</v>
      </c>
      <c r="I47" s="27">
        <f t="shared" si="11"/>
        <v>1156244.3</v>
      </c>
      <c r="J47" s="27">
        <f t="shared" si="11"/>
        <v>427170.47</v>
      </c>
      <c r="K47" s="20">
        <f>SUM(B47:J47)</f>
        <v>8675146.08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1171014.17</v>
      </c>
      <c r="C53" s="10">
        <f t="shared" si="13"/>
        <v>1174516.55</v>
      </c>
      <c r="D53" s="10">
        <f t="shared" si="13"/>
        <v>1341045.52</v>
      </c>
      <c r="E53" s="10">
        <f t="shared" si="13"/>
        <v>753791.72</v>
      </c>
      <c r="F53" s="10">
        <f t="shared" si="13"/>
        <v>877299.02</v>
      </c>
      <c r="G53" s="10">
        <f t="shared" si="13"/>
        <v>893722.65</v>
      </c>
      <c r="H53" s="10">
        <f t="shared" si="13"/>
        <v>880341.66</v>
      </c>
      <c r="I53" s="10">
        <f>SUM(I54:I66)</f>
        <v>1156244.29</v>
      </c>
      <c r="J53" s="10">
        <f t="shared" si="13"/>
        <v>427170.48</v>
      </c>
      <c r="K53" s="5">
        <f>SUM(K54:K66)</f>
        <v>8675146.06</v>
      </c>
      <c r="L53" s="9"/>
    </row>
    <row r="54" spans="1:11" ht="16.5" customHeight="1">
      <c r="A54" s="7" t="s">
        <v>60</v>
      </c>
      <c r="B54" s="8">
        <v>1022880.88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1022880.88</v>
      </c>
    </row>
    <row r="55" spans="1:11" ht="16.5" customHeight="1">
      <c r="A55" s="7" t="s">
        <v>61</v>
      </c>
      <c r="B55" s="8">
        <v>148133.29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148133.29</v>
      </c>
    </row>
    <row r="56" spans="1:11" ht="16.5" customHeight="1">
      <c r="A56" s="7" t="s">
        <v>4</v>
      </c>
      <c r="B56" s="6">
        <v>0</v>
      </c>
      <c r="C56" s="8">
        <v>1174516.55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1174516.55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1341045.52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1341045.52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753791.72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753791.72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877299.02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877299.02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893722.65</v>
      </c>
      <c r="H60" s="6">
        <v>0</v>
      </c>
      <c r="I60" s="6">
        <v>0</v>
      </c>
      <c r="J60" s="6">
        <v>0</v>
      </c>
      <c r="K60" s="5">
        <f t="shared" si="14"/>
        <v>893722.65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880341.66</v>
      </c>
      <c r="I61" s="6">
        <v>0</v>
      </c>
      <c r="J61" s="6">
        <v>0</v>
      </c>
      <c r="K61" s="5">
        <f t="shared" si="14"/>
        <v>880341.66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425613.52</v>
      </c>
      <c r="J63" s="6">
        <v>0</v>
      </c>
      <c r="K63" s="5">
        <f t="shared" si="14"/>
        <v>425613.52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730630.77</v>
      </c>
      <c r="J64" s="6">
        <v>0</v>
      </c>
      <c r="K64" s="5">
        <f t="shared" si="14"/>
        <v>730630.77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427170.48</v>
      </c>
      <c r="K65" s="5">
        <f t="shared" si="14"/>
        <v>427170.48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2021-10-05T17:17:03Z</dcterms:modified>
  <cp:category/>
  <cp:version/>
  <cp:contentType/>
  <cp:contentStatus/>
</cp:coreProperties>
</file>