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<sst xmlns="http://schemas.openxmlformats.org/spreadsheetml/2006/main" count="82" uniqueCount="81">
  <si>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</si>
  <si>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</si>
  <si>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</si>
  <si>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</si>
  <si>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</si>
  <si>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</si>
  <si>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</si>
  <si>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</si>
  <si>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</si>
  <si>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</si>
  <si>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</si>
  <si>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</si>
  <si>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</si>
  <si>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</si>
  <si>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</si>
  <si>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</si>
  <si>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</si>
  <si>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</si>
  <si>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</si>
  <si>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</si>
  <si>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</si>
  <si>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</si>
  <si>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</si>
  <si>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</si>
  <si>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</si>
  <si>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</si>
  <si>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</si>
  <si>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</si>
  <si>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</si>
  <si>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</si>
  <si>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</si>
  <si>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</si>
  <si>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</si>
  <si>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</si>
  <si>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</si>
  <si>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</si>
  <si>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</si>
  <si>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</si>
  <si>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</si>
  <si>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</si>
  <si>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</si>
  <si>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</si>
  <si>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</si>
  <si>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</si>
  <si>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</si>
  <si>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</si>
  <si>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</si>
  <si>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</si>
  <si>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</si>
  <si>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</si>
  <si>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</si>
  <si>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</si>
  <si>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</si>
  <si>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</si>
  <si>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</si>
  <si>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</si>
  <si>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</si>
  <si>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</si>
  <si>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</si>
  <si>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</si>
  <si>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</si>
  <si>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</si>
  <si>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</si>
  <si>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</si>
  <si>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</si>
  <si>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</si>
  <si>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</si>
  <si>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</si>
  <si>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</si>
  <si>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</si>
  <si>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</si>
  <si>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</si>
  <si>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26/08/22 - VENCIMENTO 02/09/22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</si>
  <si>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</si>
  <si>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</si>
  <si>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</si>
  <si>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</si>
  <si>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</si>
  <si>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</si>
  <si>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</si>
  <si>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Energia para tração: jun a ago.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</si>
</sst>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87356</v>
      </c>
      <c r="C7" s="10">
        <f>C8+C11</f>
        <v>105524</v>
      </c>
      <c r="D7" s="10">
        <f aca="true" t="shared" si="0" ref="D7:K7">D8+D11</f>
        <v>315549</v>
      </c>
      <c r="E7" s="10">
        <f t="shared" si="0"/>
        <v>243145</v>
      </c>
      <c r="F7" s="10">
        <f t="shared" si="0"/>
        <v>269719</v>
      </c>
      <c r="G7" s="10">
        <f t="shared" si="0"/>
        <v>145531</v>
      </c>
      <c r="H7" s="10">
        <f t="shared" si="0"/>
        <v>77589</v>
      </c>
      <c r="I7" s="10">
        <f t="shared" si="0"/>
        <v>117962</v>
      </c>
      <c r="J7" s="10">
        <f t="shared" si="0"/>
        <v>120562</v>
      </c>
      <c r="K7" s="10">
        <f t="shared" si="0"/>
        <v>216401</v>
      </c>
      <c r="L7" s="10">
        <f>SUM(B7:K7)</f>
        <v>1699338</v>
      </c>
      <c r="M7" s="11"/>
    </row>
    <row r="8" spans="1:13" ht="17.25" customHeight="1">
      <c r="A8" s="12" t="s">
        <v>18</v>
      </c>
      <c r="B8" s="13">
        <f>B9+B10</f>
        <v>5858</v>
      </c>
      <c r="C8" s="13">
        <f aca="true" t="shared" si="1" ref="C8:K8">C9+C10</f>
        <v>6249</v>
      </c>
      <c r="D8" s="13">
        <f t="shared" si="1"/>
        <v>19029</v>
      </c>
      <c r="E8" s="13">
        <f t="shared" si="1"/>
        <v>12730</v>
      </c>
      <c r="F8" s="13">
        <f t="shared" si="1"/>
        <v>13357</v>
      </c>
      <c r="G8" s="13">
        <f t="shared" si="1"/>
        <v>9715</v>
      </c>
      <c r="H8" s="13">
        <f t="shared" si="1"/>
        <v>4881</v>
      </c>
      <c r="I8" s="13">
        <f t="shared" si="1"/>
        <v>5381</v>
      </c>
      <c r="J8" s="13">
        <f t="shared" si="1"/>
        <v>7314</v>
      </c>
      <c r="K8" s="13">
        <f t="shared" si="1"/>
        <v>12045</v>
      </c>
      <c r="L8" s="13">
        <f>SUM(B8:K8)</f>
        <v>96559</v>
      </c>
      <c r="M8"/>
    </row>
    <row r="9" spans="1:13" ht="17.25" customHeight="1">
      <c r="A9" s="14" t="s">
        <v>19</v>
      </c>
      <c r="B9" s="15">
        <v>5857</v>
      </c>
      <c r="C9" s="15">
        <v>6249</v>
      </c>
      <c r="D9" s="15">
        <v>19029</v>
      </c>
      <c r="E9" s="15">
        <v>12730</v>
      </c>
      <c r="F9" s="15">
        <v>13357</v>
      </c>
      <c r="G9" s="15">
        <v>9715</v>
      </c>
      <c r="H9" s="15">
        <v>4837</v>
      </c>
      <c r="I9" s="15">
        <v>5381</v>
      </c>
      <c r="J9" s="15">
        <v>7314</v>
      </c>
      <c r="K9" s="15">
        <v>12045</v>
      </c>
      <c r="L9" s="13">
        <f>SUM(B9:K9)</f>
        <v>96514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44</v>
      </c>
      <c r="I10" s="15">
        <v>0</v>
      </c>
      <c r="J10" s="15">
        <v>0</v>
      </c>
      <c r="K10" s="15">
        <v>0</v>
      </c>
      <c r="L10" s="13">
        <f>SUM(B10:K10)</f>
        <v>45</v>
      </c>
      <c r="M10"/>
    </row>
    <row r="11" spans="1:13" ht="17.25" customHeight="1">
      <c r="A11" s="12" t="s">
        <v>21</v>
      </c>
      <c r="B11" s="15">
        <v>81498</v>
      </c>
      <c r="C11" s="15">
        <v>99275</v>
      </c>
      <c r="D11" s="15">
        <v>296520</v>
      </c>
      <c r="E11" s="15">
        <v>230415</v>
      </c>
      <c r="F11" s="15">
        <v>256362</v>
      </c>
      <c r="G11" s="15">
        <v>135816</v>
      </c>
      <c r="H11" s="15">
        <v>72708</v>
      </c>
      <c r="I11" s="15">
        <v>112581</v>
      </c>
      <c r="J11" s="15">
        <v>113248</v>
      </c>
      <c r="K11" s="15">
        <v>204356</v>
      </c>
      <c r="L11" s="13">
        <f>SUM(B11:K11)</f>
        <v>1602779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73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1.287277190543754</v>
      </c>
      <c r="C16" s="22">
        <v>1.220665635202981</v>
      </c>
      <c r="D16" s="22">
        <v>1.082816236446379</v>
      </c>
      <c r="E16" s="22">
        <v>1.124622479376028</v>
      </c>
      <c r="F16" s="22">
        <v>1.217219477950214</v>
      </c>
      <c r="G16" s="22">
        <v>1.234355544214794</v>
      </c>
      <c r="H16" s="22">
        <v>1.130814549050005</v>
      </c>
      <c r="I16" s="22">
        <v>1.193306136460987</v>
      </c>
      <c r="J16" s="22">
        <v>1.319832944572476</v>
      </c>
      <c r="K16" s="22">
        <v>1.134269939721537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811040.0700000001</v>
      </c>
      <c r="C18" s="25">
        <f aca="true" t="shared" si="2" ref="C18:K18">SUM(C19:C26)</f>
        <v>542209.67</v>
      </c>
      <c r="D18" s="25">
        <f t="shared" si="2"/>
        <v>1725057.0100000002</v>
      </c>
      <c r="E18" s="25">
        <f t="shared" si="2"/>
        <v>1391350.4200000002</v>
      </c>
      <c r="F18" s="25">
        <f t="shared" si="2"/>
        <v>1492560.92</v>
      </c>
      <c r="G18" s="25">
        <f t="shared" si="2"/>
        <v>898981.9600000001</v>
      </c>
      <c r="H18" s="25">
        <f t="shared" si="2"/>
        <v>485517.31999999995</v>
      </c>
      <c r="I18" s="25">
        <f t="shared" si="2"/>
        <v>633130.68</v>
      </c>
      <c r="J18" s="25">
        <f t="shared" si="2"/>
        <v>775522.8</v>
      </c>
      <c r="K18" s="25">
        <f t="shared" si="2"/>
        <v>976015.51</v>
      </c>
      <c r="L18" s="25">
        <f>SUM(B18:K18)</f>
        <v>9731386.360000001</v>
      </c>
      <c r="M18"/>
    </row>
    <row r="19" spans="1:13" ht="17.25" customHeight="1">
      <c r="A19" s="26" t="s">
        <v>24</v>
      </c>
      <c r="B19" s="60">
        <f>ROUND((B13+B14)*B7,2)</f>
        <v>625381.6</v>
      </c>
      <c r="C19" s="60">
        <f aca="true" t="shared" si="3" ref="C19:K19">ROUND((C13+C14)*C7,2)</f>
        <v>433028.29</v>
      </c>
      <c r="D19" s="60">
        <f t="shared" si="3"/>
        <v>1541141.32</v>
      </c>
      <c r="E19" s="60">
        <f t="shared" si="3"/>
        <v>1202886.94</v>
      </c>
      <c r="F19" s="60">
        <f t="shared" si="3"/>
        <v>1178995.69</v>
      </c>
      <c r="G19" s="60">
        <f t="shared" si="3"/>
        <v>699480.2</v>
      </c>
      <c r="H19" s="60">
        <f t="shared" si="3"/>
        <v>410787.2</v>
      </c>
      <c r="I19" s="60">
        <f t="shared" si="3"/>
        <v>517806</v>
      </c>
      <c r="J19" s="60">
        <f t="shared" si="3"/>
        <v>569956.86</v>
      </c>
      <c r="K19" s="60">
        <f t="shared" si="3"/>
        <v>835416.06</v>
      </c>
      <c r="L19" s="33">
        <f>SUM(B19:K19)</f>
        <v>8014880.16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179657.87</v>
      </c>
      <c r="C20" s="33">
        <f t="shared" si="4"/>
        <v>95554.46</v>
      </c>
      <c r="D20" s="33">
        <f t="shared" si="4"/>
        <v>127631.52</v>
      </c>
      <c r="E20" s="33">
        <f t="shared" si="4"/>
        <v>149906.75</v>
      </c>
      <c r="F20" s="33">
        <f t="shared" si="4"/>
        <v>256100.83</v>
      </c>
      <c r="G20" s="33">
        <f t="shared" si="4"/>
        <v>163927.06</v>
      </c>
      <c r="H20" s="33">
        <f t="shared" si="4"/>
        <v>53736.94</v>
      </c>
      <c r="I20" s="33">
        <f t="shared" si="4"/>
        <v>100095.08</v>
      </c>
      <c r="J20" s="33">
        <f t="shared" si="4"/>
        <v>182290.98</v>
      </c>
      <c r="K20" s="33">
        <f t="shared" si="4"/>
        <v>112171.26</v>
      </c>
      <c r="L20" s="33">
        <f aca="true" t="shared" si="5" ref="L19:L26">SUM(B20:K20)</f>
        <v>1421072.75</v>
      </c>
      <c r="M20"/>
    </row>
    <row r="21" spans="1:13" ht="17.25" customHeight="1">
      <c r="A21" s="27" t="s">
        <v>26</v>
      </c>
      <c r="B21" s="33">
        <v>3209.47</v>
      </c>
      <c r="C21" s="33">
        <v>11150.32</v>
      </c>
      <c r="D21" s="33">
        <v>50402.76</v>
      </c>
      <c r="E21" s="33">
        <v>33191.31</v>
      </c>
      <c r="F21" s="33">
        <v>53676.85</v>
      </c>
      <c r="G21" s="33">
        <v>34384.8</v>
      </c>
      <c r="H21" s="33">
        <v>18600.66</v>
      </c>
      <c r="I21" s="33">
        <v>12628.21</v>
      </c>
      <c r="J21" s="33">
        <v>18758.67</v>
      </c>
      <c r="K21" s="33">
        <v>23593.25</v>
      </c>
      <c r="L21" s="33">
        <f t="shared" si="5"/>
        <v>259596.3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607.01</v>
      </c>
      <c r="C24" s="33">
        <v>406.41</v>
      </c>
      <c r="D24" s="33">
        <v>1292.18</v>
      </c>
      <c r="E24" s="33">
        <v>1042.08</v>
      </c>
      <c r="F24" s="33">
        <v>1117.64</v>
      </c>
      <c r="G24" s="33">
        <v>674.75</v>
      </c>
      <c r="H24" s="33">
        <v>364.73</v>
      </c>
      <c r="I24" s="33">
        <v>474.15</v>
      </c>
      <c r="J24" s="33">
        <v>580.96</v>
      </c>
      <c r="K24" s="33">
        <v>732.06</v>
      </c>
      <c r="L24" s="33">
        <f t="shared" si="5"/>
        <v>7291.970000000001</v>
      </c>
      <c r="M24"/>
    </row>
    <row r="25" spans="1:13" ht="17.25" customHeight="1">
      <c r="A25" s="27" t="s">
        <v>76</v>
      </c>
      <c r="B25" s="33">
        <v>314.15</v>
      </c>
      <c r="C25" s="33">
        <v>236.73</v>
      </c>
      <c r="D25" s="33">
        <v>770.81</v>
      </c>
      <c r="E25" s="33">
        <v>589.49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440.82</v>
      </c>
      <c r="L25" s="33">
        <f t="shared" si="5"/>
        <v>4155.299999999999</v>
      </c>
      <c r="M25"/>
    </row>
    <row r="26" spans="1:13" ht="17.25" customHeight="1">
      <c r="A26" s="27" t="s">
        <v>77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-740943.6799999999</v>
      </c>
      <c r="C29" s="33">
        <f t="shared" si="6"/>
        <v>-33400.83</v>
      </c>
      <c r="D29" s="33">
        <f t="shared" si="6"/>
        <v>-93191.78</v>
      </c>
      <c r="E29" s="33">
        <f t="shared" si="6"/>
        <v>-69241.40000000001</v>
      </c>
      <c r="F29" s="33">
        <f t="shared" si="6"/>
        <v>-65102.33</v>
      </c>
      <c r="G29" s="33">
        <f t="shared" si="6"/>
        <v>-46498.03</v>
      </c>
      <c r="H29" s="33">
        <f t="shared" si="6"/>
        <v>-32532.6</v>
      </c>
      <c r="I29" s="33">
        <f t="shared" si="6"/>
        <v>-992899.16</v>
      </c>
      <c r="J29" s="33">
        <f t="shared" si="6"/>
        <v>-35412.11</v>
      </c>
      <c r="K29" s="33">
        <f t="shared" si="6"/>
        <v>-57068.74</v>
      </c>
      <c r="L29" s="33">
        <f aca="true" t="shared" si="7" ref="L29:L36">SUM(B29:K29)</f>
        <v>-2166290.66</v>
      </c>
      <c r="M29"/>
    </row>
    <row r="30" spans="1:13" ht="18.75" customHeight="1">
      <c r="A30" s="27" t="s">
        <v>30</v>
      </c>
      <c r="B30" s="33">
        <f>B31+B32+B33+B34</f>
        <v>-25770.8</v>
      </c>
      <c r="C30" s="33">
        <f aca="true" t="shared" si="8" ref="C30:K30">C31+C32+C33+C34</f>
        <v>-27495.6</v>
      </c>
      <c r="D30" s="33">
        <f t="shared" si="8"/>
        <v>-83727.6</v>
      </c>
      <c r="E30" s="33">
        <f t="shared" si="8"/>
        <v>-56012</v>
      </c>
      <c r="F30" s="33">
        <f t="shared" si="8"/>
        <v>-58770.8</v>
      </c>
      <c r="G30" s="33">
        <f t="shared" si="8"/>
        <v>-42746</v>
      </c>
      <c r="H30" s="33">
        <f t="shared" si="8"/>
        <v>-21282.8</v>
      </c>
      <c r="I30" s="33">
        <f t="shared" si="8"/>
        <v>-36262.600000000006</v>
      </c>
      <c r="J30" s="33">
        <f t="shared" si="8"/>
        <v>-32181.6</v>
      </c>
      <c r="K30" s="33">
        <f t="shared" si="8"/>
        <v>-52998</v>
      </c>
      <c r="L30" s="33">
        <f t="shared" si="7"/>
        <v>-437247.79999999993</v>
      </c>
      <c r="M30"/>
    </row>
    <row r="31" spans="1:13" s="36" customFormat="1" ht="18.75" customHeight="1">
      <c r="A31" s="34" t="s">
        <v>54</v>
      </c>
      <c r="B31" s="33">
        <f>-ROUND((B9)*$E$3,2)</f>
        <v>-25770.8</v>
      </c>
      <c r="C31" s="33">
        <f aca="true" t="shared" si="9" ref="C31:K31">-ROUND((C9)*$E$3,2)</f>
        <v>-27495.6</v>
      </c>
      <c r="D31" s="33">
        <f t="shared" si="9"/>
        <v>-83727.6</v>
      </c>
      <c r="E31" s="33">
        <f t="shared" si="9"/>
        <v>-56012</v>
      </c>
      <c r="F31" s="33">
        <f t="shared" si="9"/>
        <v>-58770.8</v>
      </c>
      <c r="G31" s="33">
        <f t="shared" si="9"/>
        <v>-42746</v>
      </c>
      <c r="H31" s="33">
        <f t="shared" si="9"/>
        <v>-21282.8</v>
      </c>
      <c r="I31" s="33">
        <f t="shared" si="9"/>
        <v>-23676.4</v>
      </c>
      <c r="J31" s="33">
        <f t="shared" si="9"/>
        <v>-32181.6</v>
      </c>
      <c r="K31" s="33">
        <f t="shared" si="9"/>
        <v>-52998</v>
      </c>
      <c r="L31" s="33">
        <f t="shared" si="7"/>
        <v>-424661.6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-12586.2</v>
      </c>
      <c r="J34" s="17">
        <v>0</v>
      </c>
      <c r="K34" s="17">
        <v>0</v>
      </c>
      <c r="L34" s="33">
        <f t="shared" si="7"/>
        <v>-12586.2</v>
      </c>
      <c r="M34"/>
    </row>
    <row r="35" spans="1:13" s="36" customFormat="1" ht="18.75" customHeight="1">
      <c r="A35" s="27" t="s">
        <v>34</v>
      </c>
      <c r="B35" s="38">
        <f>SUM(B36:B47)</f>
        <v>-105624.43000000001</v>
      </c>
      <c r="C35" s="38">
        <f aca="true" t="shared" si="10" ref="C35:K35">SUM(C36:C47)</f>
        <v>-5905.23</v>
      </c>
      <c r="D35" s="38">
        <f t="shared" si="10"/>
        <v>-9464.18</v>
      </c>
      <c r="E35" s="38">
        <f t="shared" si="10"/>
        <v>-13229.400000000009</v>
      </c>
      <c r="F35" s="38">
        <f t="shared" si="10"/>
        <v>-6331.530000000001</v>
      </c>
      <c r="G35" s="38">
        <f t="shared" si="10"/>
        <v>-3752.03</v>
      </c>
      <c r="H35" s="38">
        <f t="shared" si="10"/>
        <v>-11249.8</v>
      </c>
      <c r="I35" s="38">
        <f t="shared" si="10"/>
        <v>-956636.56</v>
      </c>
      <c r="J35" s="38">
        <f t="shared" si="10"/>
        <v>-3230.51</v>
      </c>
      <c r="K35" s="38">
        <f t="shared" si="10"/>
        <v>-4070.74</v>
      </c>
      <c r="L35" s="33">
        <f t="shared" si="7"/>
        <v>-1119494.4100000001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-6311.93</v>
      </c>
      <c r="I37" s="17">
        <v>0</v>
      </c>
      <c r="J37" s="28">
        <v>0</v>
      </c>
      <c r="K37" s="17">
        <v>0</v>
      </c>
      <c r="L37" s="33">
        <f>SUM(B37:K37)</f>
        <v>-36026.69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-3645.32</v>
      </c>
      <c r="D39" s="17">
        <v>-2278.82</v>
      </c>
      <c r="E39" s="17">
        <v>-1916.11</v>
      </c>
      <c r="F39" s="17">
        <v>-116.77</v>
      </c>
      <c r="G39" s="17">
        <v>0</v>
      </c>
      <c r="H39" s="17">
        <v>-2909.74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-10866.76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1080000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-954000</v>
      </c>
      <c r="J45" s="17">
        <v>0</v>
      </c>
      <c r="K45" s="17">
        <v>0</v>
      </c>
      <c r="L45" s="17">
        <f>SUM(B45:K45)</f>
        <v>-2034000</v>
      </c>
    </row>
    <row r="46" spans="1:12" ht="18.75" customHeight="1">
      <c r="A46" s="37" t="s">
        <v>71</v>
      </c>
      <c r="B46" s="17">
        <v>-3375.38</v>
      </c>
      <c r="C46" s="17">
        <v>-2259.91</v>
      </c>
      <c r="D46" s="17">
        <v>-7185.36</v>
      </c>
      <c r="E46" s="17">
        <v>-5794.64</v>
      </c>
      <c r="F46" s="17">
        <v>-6214.76</v>
      </c>
      <c r="G46" s="17">
        <v>-3752.03</v>
      </c>
      <c r="H46" s="17">
        <v>-2028.13</v>
      </c>
      <c r="I46" s="17">
        <v>-2636.56</v>
      </c>
      <c r="J46" s="17">
        <v>-3230.51</v>
      </c>
      <c r="K46" s="17">
        <v>-4070.74</v>
      </c>
      <c r="L46" s="30">
        <f t="shared" si="11"/>
        <v>-40548.020000000004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17">
        <v>-609548.45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-609548.45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70096.39000000013</v>
      </c>
      <c r="C50" s="41">
        <f>IF(C18+C29+C42+C51&lt;0,0,C18+C29+C51)</f>
        <v>508808.84</v>
      </c>
      <c r="D50" s="41">
        <f>IF(D18+D29+D42+D51&lt;0,0,D18+D29+D51)</f>
        <v>1631865.2300000002</v>
      </c>
      <c r="E50" s="41">
        <f>IF(E18+E29+E42+E51&lt;0,0,E18+E29+E51)</f>
        <v>1322109.0200000003</v>
      </c>
      <c r="F50" s="41">
        <f>IF(F18+F29+F42+F51&lt;0,0,F18+F29+F51)</f>
        <v>1427458.5899999999</v>
      </c>
      <c r="G50" s="41">
        <f>IF(G18+G29+G42+G51&lt;0,0,G18+G29+G51)</f>
        <v>852483.93</v>
      </c>
      <c r="H50" s="41">
        <f>IF(H18+H29+H42+H51&lt;0,0,H18+H29+H51)</f>
        <v>452984.72</v>
      </c>
      <c r="I50" s="41">
        <f>IF(I18+I29+I42+I51&lt;0,0,I18+I29+I51)</f>
        <v>0</v>
      </c>
      <c r="J50" s="41">
        <f>IF(J18+J29+J42+J51&lt;0,0,J18+J29+J51)</f>
        <v>740110.6900000001</v>
      </c>
      <c r="K50" s="41">
        <f>IF(K18+K29+K42+K51&lt;0,0,K18+K29+K51)</f>
        <v>918946.77</v>
      </c>
      <c r="L50" s="42">
        <f>SUM(B50:K50)</f>
        <v>7924864.18</v>
      </c>
      <c r="M50" s="53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-359768.48</v>
      </c>
      <c r="J52" s="33">
        <f>IF(J18+J29+J42+J51&gt;0,0,J18+J29+J51)</f>
        <v>0</v>
      </c>
      <c r="K52" s="33">
        <f>IF(K18+K29+K42+K51&gt;0,0,K18+K29+K51)</f>
        <v>0</v>
      </c>
      <c r="L52" s="42">
        <f>SUM(B52:K52)</f>
        <v>-359768.48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70096.39</v>
      </c>
      <c r="C56" s="41">
        <f aca="true" t="shared" si="12" ref="C56:J56">SUM(C57:C68)</f>
        <v>508808.83999999997</v>
      </c>
      <c r="D56" s="41">
        <f t="shared" si="12"/>
        <v>1631865.23</v>
      </c>
      <c r="E56" s="41">
        <f t="shared" si="12"/>
        <v>1322109.02</v>
      </c>
      <c r="F56" s="41">
        <f t="shared" si="12"/>
        <v>1427458.59</v>
      </c>
      <c r="G56" s="41">
        <f t="shared" si="12"/>
        <v>852483.93</v>
      </c>
      <c r="H56" s="41">
        <f t="shared" si="12"/>
        <v>452984.72</v>
      </c>
      <c r="I56" s="41">
        <f>SUM(I57:I71)</f>
        <v>0</v>
      </c>
      <c r="J56" s="41">
        <f t="shared" si="12"/>
        <v>740110.69</v>
      </c>
      <c r="K56" s="41">
        <f>SUM(K57:K70)</f>
        <v>918946.78</v>
      </c>
      <c r="L56" s="46">
        <f>SUM(B56:K56)</f>
        <v>7924864.19</v>
      </c>
      <c r="M56" s="40"/>
    </row>
    <row r="57" spans="1:13" ht="18.75" customHeight="1">
      <c r="A57" s="47" t="s">
        <v>47</v>
      </c>
      <c r="B57" s="48">
        <v>70096.39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70096.39</v>
      </c>
      <c r="M57" s="40"/>
    </row>
    <row r="58" spans="1:12" ht="18.75" customHeight="1">
      <c r="A58" s="47" t="s">
        <v>57</v>
      </c>
      <c r="B58" s="17">
        <v>0</v>
      </c>
      <c r="C58" s="48">
        <v>444648.05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444648.05</v>
      </c>
    </row>
    <row r="59" spans="1:12" ht="18.75" customHeight="1">
      <c r="A59" s="47" t="s">
        <v>58</v>
      </c>
      <c r="B59" s="17">
        <v>0</v>
      </c>
      <c r="C59" s="48">
        <v>64160.79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64160.79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1631865.23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1631865.23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1322109.02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1322109.02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1427458.59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1427458.59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852483.93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852483.93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452984.72</v>
      </c>
      <c r="I64" s="17">
        <v>0</v>
      </c>
      <c r="J64" s="17">
        <v>0</v>
      </c>
      <c r="K64" s="17">
        <v>0</v>
      </c>
      <c r="L64" s="46">
        <f t="shared" si="13"/>
        <v>452984.72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48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740110.69</v>
      </c>
      <c r="K66" s="17">
        <v>0</v>
      </c>
      <c r="L66" s="46">
        <f t="shared" si="13"/>
        <v>740110.69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528853.87</v>
      </c>
      <c r="L67" s="46">
        <f t="shared" si="13"/>
        <v>528853.87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390092.91</v>
      </c>
      <c r="L68" s="46">
        <f t="shared" si="13"/>
        <v>390092.91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1">
        <f>SUM(B71:K71)</f>
        <v>0</v>
      </c>
    </row>
    <row r="72" spans="1:12" ht="18" customHeight="1">
      <c r="A72" s="62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2022-09-02T12:39:17Z</dcterms:modified>
  <cp:category/>
  <cp:version/>
  <cp:contentType/>
  <cp:contentStatus/>
</cp:coreProperties>
</file>