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externalReferences>
    <externalReference r:id="rId4"/>
  </externalReference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<sst xmlns="http://schemas.openxmlformats.org/spreadsheetml/2006/main" count="81" uniqueCount="80">
  <si>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</si>
  <si>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</si>
  <si>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</si>
  <si>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</si>
  <si>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</si>
  <si>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</si>
  <si>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</si>
  <si>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</si>
  <si>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</si>
  <si>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</si>
  <si>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</si>
  <si>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</si>
  <si>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</si>
  <si>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</si>
  <si>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</si>
  <si>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</si>
  <si>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</si>
  <si>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</si>
  <si>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</si>
  <si>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</si>
  <si>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</si>
  <si>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</si>
  <si>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</si>
  <si>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</si>
  <si>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</si>
  <si>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</si>
  <si>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</si>
  <si>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</si>
  <si>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</si>
  <si>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</si>
  <si>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</si>
  <si>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</si>
  <si>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</si>
  <si>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</si>
  <si>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</si>
  <si>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</si>
  <si>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</si>
  <si>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</si>
  <si>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</si>
  <si>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</si>
  <si>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</si>
  <si>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</si>
  <si>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</si>
  <si>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</si>
  <si>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</si>
  <si>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</si>
  <si>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</si>
  <si>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</si>
  <si>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</si>
  <si>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</si>
  <si>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</si>
  <si>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</si>
  <si>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</si>
  <si>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</si>
  <si>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</si>
  <si>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</si>
  <si>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</si>
  <si>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</si>
  <si>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</si>
  <si>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</si>
  <si>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</si>
  <si>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</si>
  <si>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</si>
  <si>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</si>
  <si>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</si>
  <si>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</si>
  <si>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</si>
  <si>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</si>
  <si>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</si>
  <si>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</si>
  <si>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</si>
  <si>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</si>
  <si>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</si>
  <si>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30/08/22 - VENCIMENTO 06/09/22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</si>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</sst>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ticulacaoregional-29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88941</v>
      </c>
      <c r="C7" s="10">
        <f>C8+C11</f>
        <v>104844</v>
      </c>
      <c r="D7" s="10">
        <f aca="true" t="shared" si="0" ref="D7:K7">D8+D11</f>
        <v>313910</v>
      </c>
      <c r="E7" s="10">
        <f t="shared" si="0"/>
        <v>246637</v>
      </c>
      <c r="F7" s="10">
        <f t="shared" si="0"/>
        <v>262265</v>
      </c>
      <c r="G7" s="10">
        <f t="shared" si="0"/>
        <v>145065</v>
      </c>
      <c r="H7" s="10">
        <f t="shared" si="0"/>
        <v>77966</v>
      </c>
      <c r="I7" s="10">
        <f t="shared" si="0"/>
        <v>116075</v>
      </c>
      <c r="J7" s="10">
        <f t="shared" si="0"/>
        <v>124216</v>
      </c>
      <c r="K7" s="10">
        <f t="shared" si="0"/>
        <v>214186</v>
      </c>
      <c r="L7" s="10">
        <f>SUM(B7:K7)</f>
        <v>1694105</v>
      </c>
      <c r="M7" s="11"/>
    </row>
    <row r="8" spans="1:13" ht="17.25" customHeight="1">
      <c r="A8" s="12" t="s">
        <v>18</v>
      </c>
      <c r="B8" s="13">
        <f>B9+B10</f>
        <v>5616</v>
      </c>
      <c r="C8" s="13">
        <f aca="true" t="shared" si="1" ref="C8:K8">C9+C10</f>
        <v>5878</v>
      </c>
      <c r="D8" s="13">
        <f t="shared" si="1"/>
        <v>18498</v>
      </c>
      <c r="E8" s="13">
        <f t="shared" si="1"/>
        <v>12312</v>
      </c>
      <c r="F8" s="13">
        <f t="shared" si="1"/>
        <v>12411</v>
      </c>
      <c r="G8" s="13">
        <f t="shared" si="1"/>
        <v>9401</v>
      </c>
      <c r="H8" s="13">
        <f t="shared" si="1"/>
        <v>4697</v>
      </c>
      <c r="I8" s="13">
        <f t="shared" si="1"/>
        <v>5186</v>
      </c>
      <c r="J8" s="13">
        <f t="shared" si="1"/>
        <v>7437</v>
      </c>
      <c r="K8" s="13">
        <f t="shared" si="1"/>
        <v>11375</v>
      </c>
      <c r="L8" s="13">
        <f>SUM(B8:K8)</f>
        <v>92811</v>
      </c>
      <c r="M8"/>
    </row>
    <row r="9" spans="1:13" ht="17.25" customHeight="1">
      <c r="A9" s="14" t="s">
        <v>19</v>
      </c>
      <c r="B9" s="15">
        <v>5615</v>
      </c>
      <c r="C9" s="15">
        <v>5878</v>
      </c>
      <c r="D9" s="15">
        <v>18498</v>
      </c>
      <c r="E9" s="15">
        <v>12312</v>
      </c>
      <c r="F9" s="15">
        <v>12411</v>
      </c>
      <c r="G9" s="15">
        <v>9401</v>
      </c>
      <c r="H9" s="15">
        <v>4646</v>
      </c>
      <c r="I9" s="15">
        <v>5186</v>
      </c>
      <c r="J9" s="15">
        <v>7437</v>
      </c>
      <c r="K9" s="15">
        <v>11375</v>
      </c>
      <c r="L9" s="13">
        <f>SUM(B9:K9)</f>
        <v>92759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51</v>
      </c>
      <c r="I10" s="15">
        <v>0</v>
      </c>
      <c r="J10" s="15">
        <v>0</v>
      </c>
      <c r="K10" s="15">
        <v>0</v>
      </c>
      <c r="L10" s="13">
        <f>SUM(B10:K10)</f>
        <v>52</v>
      </c>
      <c r="M10"/>
    </row>
    <row r="11" spans="1:13" ht="17.25" customHeight="1">
      <c r="A11" s="12" t="s">
        <v>21</v>
      </c>
      <c r="B11" s="15">
        <v>83325</v>
      </c>
      <c r="C11" s="15">
        <v>98966</v>
      </c>
      <c r="D11" s="15">
        <v>295412</v>
      </c>
      <c r="E11" s="15">
        <v>234325</v>
      </c>
      <c r="F11" s="15">
        <v>249854</v>
      </c>
      <c r="G11" s="15">
        <v>135664</v>
      </c>
      <c r="H11" s="15">
        <v>73269</v>
      </c>
      <c r="I11" s="15">
        <v>110889</v>
      </c>
      <c r="J11" s="15">
        <v>116779</v>
      </c>
      <c r="K11" s="15">
        <v>202811</v>
      </c>
      <c r="L11" s="13">
        <f>SUM(B11:K11)</f>
        <v>1601294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1.268507058902289</v>
      </c>
      <c r="C16" s="22">
        <v>1.229997578880078</v>
      </c>
      <c r="D16" s="22">
        <v>1.088396042806932</v>
      </c>
      <c r="E16" s="22">
        <v>1.113388987090532</v>
      </c>
      <c r="F16" s="22">
        <v>1.246000342819353</v>
      </c>
      <c r="G16" s="22">
        <v>1.23378193510974</v>
      </c>
      <c r="H16" s="22">
        <v>1.127012499811634</v>
      </c>
      <c r="I16" s="22">
        <v>1.209749690356511</v>
      </c>
      <c r="J16" s="22">
        <v>1.283755818551066</v>
      </c>
      <c r="K16" s="22">
        <v>1.138279989810512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813666.06</v>
      </c>
      <c r="C18" s="25">
        <f aca="true" t="shared" si="2" ref="C18:K18">SUM(C19:C26)</f>
        <v>542555.55</v>
      </c>
      <c r="D18" s="25">
        <f t="shared" si="2"/>
        <v>1724710.43</v>
      </c>
      <c r="E18" s="25">
        <f t="shared" si="2"/>
        <v>1397110.26</v>
      </c>
      <c r="F18" s="25">
        <f t="shared" si="2"/>
        <v>1485880.9899999998</v>
      </c>
      <c r="G18" s="25">
        <f t="shared" si="2"/>
        <v>895357.92</v>
      </c>
      <c r="H18" s="25">
        <f t="shared" si="2"/>
        <v>486102.48</v>
      </c>
      <c r="I18" s="25">
        <f t="shared" si="2"/>
        <v>631691.0400000002</v>
      </c>
      <c r="J18" s="25">
        <f t="shared" si="2"/>
        <v>776939.8400000001</v>
      </c>
      <c r="K18" s="25">
        <f t="shared" si="2"/>
        <v>969364.0299999999</v>
      </c>
      <c r="L18" s="25">
        <f>SUM(B18:K18)</f>
        <v>9723378.6</v>
      </c>
      <c r="M18"/>
    </row>
    <row r="19" spans="1:13" ht="17.25" customHeight="1">
      <c r="A19" s="26" t="s">
        <v>24</v>
      </c>
      <c r="B19" s="61">
        <f>ROUND((B13+B14)*B7,2)</f>
        <v>636728.62</v>
      </c>
      <c r="C19" s="61">
        <f aca="true" t="shared" si="3" ref="C19:K19">ROUND((C13+C14)*C7,2)</f>
        <v>430237.84</v>
      </c>
      <c r="D19" s="61">
        <f t="shared" si="3"/>
        <v>1533136.44</v>
      </c>
      <c r="E19" s="61">
        <f t="shared" si="3"/>
        <v>1220162.57</v>
      </c>
      <c r="F19" s="61">
        <f t="shared" si="3"/>
        <v>1146412.77</v>
      </c>
      <c r="G19" s="61">
        <f t="shared" si="3"/>
        <v>697240.42</v>
      </c>
      <c r="H19" s="61">
        <f t="shared" si="3"/>
        <v>412783.19</v>
      </c>
      <c r="I19" s="61">
        <f t="shared" si="3"/>
        <v>509522.82</v>
      </c>
      <c r="J19" s="61">
        <f t="shared" si="3"/>
        <v>587231.14</v>
      </c>
      <c r="K19" s="61">
        <f t="shared" si="3"/>
        <v>826865.05</v>
      </c>
      <c r="L19" s="33">
        <f>SUM(B19:K19)</f>
        <v>8000320.86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170966.13</v>
      </c>
      <c r="C20" s="33">
        <f t="shared" si="4"/>
        <v>98953.66</v>
      </c>
      <c r="D20" s="33">
        <f t="shared" si="4"/>
        <v>135523.19</v>
      </c>
      <c r="E20" s="33">
        <f t="shared" si="4"/>
        <v>138353</v>
      </c>
      <c r="F20" s="33">
        <f t="shared" si="4"/>
        <v>282017.93</v>
      </c>
      <c r="G20" s="33">
        <f t="shared" si="4"/>
        <v>163002.21</v>
      </c>
      <c r="H20" s="33">
        <f t="shared" si="4"/>
        <v>52428.62</v>
      </c>
      <c r="I20" s="33">
        <f t="shared" si="4"/>
        <v>106872.25</v>
      </c>
      <c r="J20" s="33">
        <f t="shared" si="4"/>
        <v>166630.25</v>
      </c>
      <c r="K20" s="33">
        <f t="shared" si="4"/>
        <v>114338.89</v>
      </c>
      <c r="L20" s="33">
        <f aca="true" t="shared" si="5" ref="L19:L26">SUM(B20:K20)</f>
        <v>1429086.1299999997</v>
      </c>
      <c r="M20"/>
    </row>
    <row r="21" spans="1:13" ht="17.25" customHeight="1">
      <c r="A21" s="27" t="s">
        <v>26</v>
      </c>
      <c r="B21" s="33">
        <v>3174.97</v>
      </c>
      <c r="C21" s="33">
        <v>10884.84</v>
      </c>
      <c r="D21" s="33">
        <v>50164.18</v>
      </c>
      <c r="E21" s="33">
        <v>33221.45</v>
      </c>
      <c r="F21" s="33">
        <v>53662.74</v>
      </c>
      <c r="G21" s="33">
        <v>33928</v>
      </c>
      <c r="H21" s="33">
        <v>18498.15</v>
      </c>
      <c r="I21" s="33">
        <v>12694.58</v>
      </c>
      <c r="J21" s="33">
        <v>18559.55</v>
      </c>
      <c r="K21" s="33">
        <v>23327.75</v>
      </c>
      <c r="L21" s="33">
        <f t="shared" si="5"/>
        <v>258116.20999999996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612.22</v>
      </c>
      <c r="C24" s="33">
        <v>409.02</v>
      </c>
      <c r="D24" s="33">
        <v>1297.39</v>
      </c>
      <c r="E24" s="33">
        <v>1049.9</v>
      </c>
      <c r="F24" s="33">
        <v>1117.64</v>
      </c>
      <c r="G24" s="33">
        <v>672.14</v>
      </c>
      <c r="H24" s="33">
        <v>364.73</v>
      </c>
      <c r="I24" s="33">
        <v>474.15</v>
      </c>
      <c r="J24" s="33">
        <v>583.57</v>
      </c>
      <c r="K24" s="33">
        <v>729.46</v>
      </c>
      <c r="L24" s="33">
        <f t="shared" si="5"/>
        <v>7310.22</v>
      </c>
      <c r="M24"/>
    </row>
    <row r="25" spans="1:13" ht="17.25" customHeight="1">
      <c r="A25" s="27" t="s">
        <v>77</v>
      </c>
      <c r="B25" s="33">
        <v>314.15</v>
      </c>
      <c r="C25" s="33">
        <v>236.73</v>
      </c>
      <c r="D25" s="33">
        <v>770.81</v>
      </c>
      <c r="E25" s="33">
        <v>589.49</v>
      </c>
      <c r="F25" s="33">
        <v>642.98</v>
      </c>
      <c r="G25" s="33">
        <v>358.79</v>
      </c>
      <c r="H25" s="33">
        <v>203.45</v>
      </c>
      <c r="I25" s="33">
        <v>271.27</v>
      </c>
      <c r="J25" s="33">
        <v>326.81</v>
      </c>
      <c r="K25" s="33">
        <v>440.82</v>
      </c>
      <c r="L25" s="33">
        <f t="shared" si="5"/>
        <v>4155.299999999999</v>
      </c>
      <c r="M25"/>
    </row>
    <row r="26" spans="1:13" ht="17.25" customHeight="1">
      <c r="A26" s="27" t="s">
        <v>78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-130359.40000000001</v>
      </c>
      <c r="C29" s="33">
        <f t="shared" si="6"/>
        <v>-28137.600000000002</v>
      </c>
      <c r="D29" s="33">
        <f t="shared" si="6"/>
        <v>-88605.53</v>
      </c>
      <c r="E29" s="33">
        <f t="shared" si="6"/>
        <v>888470.4500000001</v>
      </c>
      <c r="F29" s="33">
        <f t="shared" si="6"/>
        <v>-60823.16</v>
      </c>
      <c r="G29" s="33">
        <f t="shared" si="6"/>
        <v>-45101.950000000004</v>
      </c>
      <c r="H29" s="33">
        <f t="shared" si="6"/>
        <v>-28782.460000000003</v>
      </c>
      <c r="I29" s="33">
        <f t="shared" si="6"/>
        <v>-50975.8</v>
      </c>
      <c r="J29" s="33">
        <f t="shared" si="6"/>
        <v>-35967.8</v>
      </c>
      <c r="K29" s="33">
        <f t="shared" si="6"/>
        <v>-54106.25</v>
      </c>
      <c r="L29" s="33">
        <f aca="true" t="shared" si="7" ref="L29:L36">SUM(B29:K29)</f>
        <v>365610.50000000006</v>
      </c>
      <c r="M29"/>
    </row>
    <row r="30" spans="1:13" ht="18.75" customHeight="1">
      <c r="A30" s="27" t="s">
        <v>30</v>
      </c>
      <c r="B30" s="33">
        <f>B31+B32+B33+B34</f>
        <v>-24706</v>
      </c>
      <c r="C30" s="33">
        <f aca="true" t="shared" si="8" ref="C30:K30">C31+C32+C33+C34</f>
        <v>-25863.2</v>
      </c>
      <c r="D30" s="33">
        <f t="shared" si="8"/>
        <v>-81391.2</v>
      </c>
      <c r="E30" s="33">
        <f t="shared" si="8"/>
        <v>-54172.8</v>
      </c>
      <c r="F30" s="33">
        <f t="shared" si="8"/>
        <v>-54608.4</v>
      </c>
      <c r="G30" s="33">
        <f t="shared" si="8"/>
        <v>-41364.4</v>
      </c>
      <c r="H30" s="33">
        <f t="shared" si="8"/>
        <v>-20442.4</v>
      </c>
      <c r="I30" s="33">
        <f t="shared" si="8"/>
        <v>-48339.240000000005</v>
      </c>
      <c r="J30" s="33">
        <f t="shared" si="8"/>
        <v>-32722.8</v>
      </c>
      <c r="K30" s="33">
        <f t="shared" si="8"/>
        <v>-50050</v>
      </c>
      <c r="L30" s="33">
        <f t="shared" si="7"/>
        <v>-433660.44</v>
      </c>
      <c r="M30"/>
    </row>
    <row r="31" spans="1:13" s="36" customFormat="1" ht="18.75" customHeight="1">
      <c r="A31" s="34" t="s">
        <v>55</v>
      </c>
      <c r="B31" s="33">
        <f>-ROUND((B9)*$E$3,2)</f>
        <v>-24706</v>
      </c>
      <c r="C31" s="33">
        <f aca="true" t="shared" si="9" ref="C31:K31">-ROUND((C9)*$E$3,2)</f>
        <v>-25863.2</v>
      </c>
      <c r="D31" s="33">
        <f t="shared" si="9"/>
        <v>-81391.2</v>
      </c>
      <c r="E31" s="33">
        <f t="shared" si="9"/>
        <v>-54172.8</v>
      </c>
      <c r="F31" s="33">
        <f t="shared" si="9"/>
        <v>-54608.4</v>
      </c>
      <c r="G31" s="33">
        <f t="shared" si="9"/>
        <v>-41364.4</v>
      </c>
      <c r="H31" s="33">
        <f t="shared" si="9"/>
        <v>-20442.4</v>
      </c>
      <c r="I31" s="33">
        <f t="shared" si="9"/>
        <v>-22818.4</v>
      </c>
      <c r="J31" s="33">
        <f t="shared" si="9"/>
        <v>-32722.8</v>
      </c>
      <c r="K31" s="33">
        <f t="shared" si="9"/>
        <v>-50050</v>
      </c>
      <c r="L31" s="33">
        <f t="shared" si="7"/>
        <v>-408139.60000000003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-25520.84</v>
      </c>
      <c r="J34" s="17">
        <v>0</v>
      </c>
      <c r="K34" s="17">
        <v>0</v>
      </c>
      <c r="L34" s="33">
        <f t="shared" si="7"/>
        <v>-25520.84</v>
      </c>
      <c r="M34"/>
    </row>
    <row r="35" spans="1:13" s="36" customFormat="1" ht="18.75" customHeight="1">
      <c r="A35" s="27" t="s">
        <v>34</v>
      </c>
      <c r="B35" s="38">
        <f>SUM(B36:B47)</f>
        <v>-105653.40000000001</v>
      </c>
      <c r="C35" s="38">
        <f aca="true" t="shared" si="10" ref="C35:K35">SUM(C36:C47)</f>
        <v>-2274.4</v>
      </c>
      <c r="D35" s="38">
        <f t="shared" si="10"/>
        <v>-7214.33</v>
      </c>
      <c r="E35" s="38">
        <f t="shared" si="10"/>
        <v>942643.2500000001</v>
      </c>
      <c r="F35" s="38">
        <f t="shared" si="10"/>
        <v>-6214.76</v>
      </c>
      <c r="G35" s="38">
        <f t="shared" si="10"/>
        <v>-3737.55</v>
      </c>
      <c r="H35" s="38">
        <f t="shared" si="10"/>
        <v>-8340.060000000001</v>
      </c>
      <c r="I35" s="38">
        <f t="shared" si="10"/>
        <v>-2636.56</v>
      </c>
      <c r="J35" s="38">
        <f t="shared" si="10"/>
        <v>-3245</v>
      </c>
      <c r="K35" s="38">
        <f t="shared" si="10"/>
        <v>-4056.25</v>
      </c>
      <c r="L35" s="33">
        <f t="shared" si="7"/>
        <v>799270.94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-6311.93</v>
      </c>
      <c r="I37" s="17">
        <v>0</v>
      </c>
      <c r="J37" s="28">
        <v>0</v>
      </c>
      <c r="K37" s="17">
        <v>0</v>
      </c>
      <c r="L37" s="33">
        <f>SUM(B37:K37)</f>
        <v>-36026.69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2034000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2034000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-1080000</v>
      </c>
    </row>
    <row r="46" spans="1:12" ht="18.75" customHeight="1">
      <c r="A46" s="37" t="s">
        <v>72</v>
      </c>
      <c r="B46" s="17">
        <v>-3404.35</v>
      </c>
      <c r="C46" s="17">
        <v>-2274.4</v>
      </c>
      <c r="D46" s="17">
        <v>-7214.33</v>
      </c>
      <c r="E46" s="17">
        <v>-5838.1</v>
      </c>
      <c r="F46" s="17">
        <v>-6214.76</v>
      </c>
      <c r="G46" s="17">
        <v>-3737.55</v>
      </c>
      <c r="H46" s="17">
        <v>-2028.13</v>
      </c>
      <c r="I46" s="17">
        <v>-2636.56</v>
      </c>
      <c r="J46" s="17">
        <v>-3245</v>
      </c>
      <c r="K46" s="17">
        <v>-4056.25</v>
      </c>
      <c r="L46" s="30">
        <f t="shared" si="11"/>
        <v>-40649.43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683306.66</v>
      </c>
      <c r="C50" s="41">
        <f>IF(C18+C29+C42+C51&lt;0,0,C18+C29+C51)</f>
        <v>514417.95000000007</v>
      </c>
      <c r="D50" s="41">
        <f>IF(D18+D29+D42+D51&lt;0,0,D18+D29+D51)</f>
        <v>1636104.9</v>
      </c>
      <c r="E50" s="41">
        <f>IF(E18+E29+E42+E51&lt;0,0,E18+E29+E51)</f>
        <v>2285580.71</v>
      </c>
      <c r="F50" s="41">
        <f>IF(F18+F29+F42+F51&lt;0,0,F18+F29+F51)</f>
        <v>1425057.8299999998</v>
      </c>
      <c r="G50" s="41">
        <f>IF(G18+G29+G42+G51&lt;0,0,G18+G29+G51)</f>
        <v>850255.9700000001</v>
      </c>
      <c r="H50" s="41">
        <f>IF(H18+H29+H42+H51&lt;0,0,H18+H29+H51)</f>
        <v>457320.01999999996</v>
      </c>
      <c r="I50" s="41">
        <f>IF(I18+I29+I42+I51&lt;0,0,I18+I29+I51)</f>
        <v>447249.3800000001</v>
      </c>
      <c r="J50" s="41">
        <f>IF(J18+J29+J42+J51&lt;0,0,J18+J29+J51)</f>
        <v>740972.04</v>
      </c>
      <c r="K50" s="41">
        <f>IF(K18+K29+K42+K51&lt;0,0,K18+K29+K51)</f>
        <v>915257.7799999999</v>
      </c>
      <c r="L50" s="42">
        <f>SUM(B50:K50)</f>
        <v>9955523.239999998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-133465.86</v>
      </c>
      <c r="J51" s="18">
        <v>0</v>
      </c>
      <c r="K51" s="18">
        <v>0</v>
      </c>
      <c r="L51" s="17">
        <f>SUM(C51:K51)</f>
        <v>-133465.86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683306.65</v>
      </c>
      <c r="C56" s="41">
        <f aca="true" t="shared" si="12" ref="C56:J56">SUM(C57:C68)</f>
        <v>514417.94999999995</v>
      </c>
      <c r="D56" s="41">
        <f t="shared" si="12"/>
        <v>1636104.9</v>
      </c>
      <c r="E56" s="41">
        <f t="shared" si="12"/>
        <v>2285580.71</v>
      </c>
      <c r="F56" s="41">
        <f t="shared" si="12"/>
        <v>1425057.83</v>
      </c>
      <c r="G56" s="41">
        <f t="shared" si="12"/>
        <v>850255.97</v>
      </c>
      <c r="H56" s="41">
        <f t="shared" si="12"/>
        <v>457320.03</v>
      </c>
      <c r="I56" s="41">
        <f>SUM(I57:I71)</f>
        <v>447249.38</v>
      </c>
      <c r="J56" s="41">
        <f t="shared" si="12"/>
        <v>740972.04</v>
      </c>
      <c r="K56" s="41">
        <f>SUM(K57:K70)</f>
        <v>915257.79</v>
      </c>
      <c r="L56" s="46">
        <f>SUM(B56:K56)</f>
        <v>9955523.25</v>
      </c>
      <c r="M56" s="40"/>
    </row>
    <row r="57" spans="1:13" ht="18.75" customHeight="1">
      <c r="A57" s="47" t="s">
        <v>48</v>
      </c>
      <c r="B57" s="48">
        <v>683306.65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683306.65</v>
      </c>
      <c r="M57" s="40"/>
    </row>
    <row r="58" spans="1:12" ht="18.75" customHeight="1">
      <c r="A58" s="47" t="s">
        <v>58</v>
      </c>
      <c r="B58" s="17">
        <v>0</v>
      </c>
      <c r="C58" s="48">
        <v>450424.36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450424.36</v>
      </c>
    </row>
    <row r="59" spans="1:12" ht="18.75" customHeight="1">
      <c r="A59" s="47" t="s">
        <v>59</v>
      </c>
      <c r="B59" s="17">
        <v>0</v>
      </c>
      <c r="C59" s="48">
        <v>63993.59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63993.59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1636104.9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1636104.9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2285580.71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2285580.71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1425057.83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1425057.83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850255.97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850255.97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457320.03</v>
      </c>
      <c r="I64" s="17">
        <v>0</v>
      </c>
      <c r="J64" s="17">
        <v>0</v>
      </c>
      <c r="K64" s="17">
        <v>0</v>
      </c>
      <c r="L64" s="46">
        <f t="shared" si="13"/>
        <v>457320.03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740972.04</v>
      </c>
      <c r="K66" s="17">
        <v>0</v>
      </c>
      <c r="L66" s="46">
        <f t="shared" si="13"/>
        <v>740972.04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530666.47</v>
      </c>
      <c r="L67" s="46">
        <f t="shared" si="13"/>
        <v>530666.47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384591.32</v>
      </c>
      <c r="L68" s="46">
        <f t="shared" si="13"/>
        <v>384591.32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3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1">
        <v>447249.38</v>
      </c>
      <c r="J71" s="53">
        <v>0</v>
      </c>
      <c r="K71" s="53">
        <v>0</v>
      </c>
      <c r="L71" s="51">
        <f>SUM(B71:K71)</f>
        <v>447249.38</v>
      </c>
    </row>
    <row r="72" spans="1:12" ht="18" customHeight="1">
      <c r="A72" s="5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2022-09-06T12:55:35Z</dcterms:modified>
  <cp:category/>
  <cp:version/>
  <cp:contentType/>
  <cp:contentStatus/>
</cp:coreProperties>
</file>