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<sst xmlns="http://schemas.openxmlformats.org/spreadsheetml/2006/main" count="76" uniqueCount="75">
  <si>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</si>
  <si>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</si>
  <si>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</si>
  <si>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</si>
  <si>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</si>
  <si>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</si>
  <si>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</si>
  <si>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</si>
  <si>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</si>
  <si>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</si>
  <si>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</si>
  <si>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</si>
  <si>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</si>
  <si>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</si>
  <si>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</si>
  <si>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</si>
  <si>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</si>
  <si>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</si>
  <si>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</si>
  <si>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</si>
  <si>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</si>
  <si>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</si>
  <si>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</si>
  <si>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</si>
  <si>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</si>
  <si>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</si>
  <si>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</si>
  <si>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</si>
  <si>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</si>
  <si>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</si>
  <si>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</si>
  <si>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</si>
  <si>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</si>
  <si>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</si>
  <si>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</si>
  <si>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</si>
  <si>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</si>
  <si>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</si>
  <si>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</si>
  <si>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</si>
  <si>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</si>
  <si>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</si>
  <si>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</si>
  <si>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</si>
  <si>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</si>
  <si>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</si>
  <si>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</si>
  <si>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</si>
  <si>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</si>
  <si>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</si>
  <si>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</si>
  <si>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</si>
  <si>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</si>
  <si>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</si>
  <si>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</si>
  <si>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</si>
  <si>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</si>
  <si>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</si>
  <si>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</si>
  <si>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</si>
  <si>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</si>
  <si>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</si>
  <si>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</si>
  <si>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</si>
  <si>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</si>
  <si>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</si>
  <si>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02/08/22 - VENCIMENTO 09/08/22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</si>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</sst>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330913</v>
      </c>
      <c r="C7" s="47">
        <f t="shared" si="0"/>
        <v>270441</v>
      </c>
      <c r="D7" s="47">
        <f t="shared" si="0"/>
        <v>335547</v>
      </c>
      <c r="E7" s="47">
        <f t="shared" si="0"/>
        <v>182755</v>
      </c>
      <c r="F7" s="47">
        <f t="shared" si="0"/>
        <v>225158</v>
      </c>
      <c r="G7" s="47">
        <f t="shared" si="0"/>
        <v>219967</v>
      </c>
      <c r="H7" s="47">
        <f t="shared" si="0"/>
        <v>261197</v>
      </c>
      <c r="I7" s="47">
        <f t="shared" si="0"/>
        <v>366162</v>
      </c>
      <c r="J7" s="47">
        <f t="shared" si="0"/>
        <v>120496</v>
      </c>
      <c r="K7" s="47">
        <f t="shared" si="0"/>
        <v>2312636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18287</v>
      </c>
      <c r="C8" s="45">
        <f t="shared" si="1"/>
        <v>18313</v>
      </c>
      <c r="D8" s="45">
        <f t="shared" si="1"/>
        <v>17919</v>
      </c>
      <c r="E8" s="45">
        <f t="shared" si="1"/>
        <v>12467</v>
      </c>
      <c r="F8" s="45">
        <f t="shared" si="1"/>
        <v>13388</v>
      </c>
      <c r="G8" s="45">
        <f t="shared" si="1"/>
        <v>6715</v>
      </c>
      <c r="H8" s="45">
        <f t="shared" si="1"/>
        <v>6534</v>
      </c>
      <c r="I8" s="45">
        <f t="shared" si="1"/>
        <v>19507</v>
      </c>
      <c r="J8" s="45">
        <f t="shared" si="1"/>
        <v>4114</v>
      </c>
      <c r="K8" s="38">
        <f>SUM(B8:J8)</f>
        <v>117244</v>
      </c>
      <c r="L8"/>
      <c r="M8"/>
      <c r="N8"/>
    </row>
    <row r="9" spans="1:14" ht="16.5" customHeight="1">
      <c r="A9" s="22" t="s">
        <v>32</v>
      </c>
      <c r="B9" s="45">
        <v>18239</v>
      </c>
      <c r="C9" s="45">
        <v>18307</v>
      </c>
      <c r="D9" s="45">
        <v>17910</v>
      </c>
      <c r="E9" s="45">
        <v>12329</v>
      </c>
      <c r="F9" s="45">
        <v>13374</v>
      </c>
      <c r="G9" s="45">
        <v>6713</v>
      </c>
      <c r="H9" s="45">
        <v>6534</v>
      </c>
      <c r="I9" s="45">
        <v>19404</v>
      </c>
      <c r="J9" s="45">
        <v>4114</v>
      </c>
      <c r="K9" s="38">
        <f>SUM(B9:J9)</f>
        <v>116924</v>
      </c>
      <c r="L9"/>
      <c r="M9"/>
      <c r="N9"/>
    </row>
    <row r="10" spans="1:14" ht="16.5" customHeight="1">
      <c r="A10" s="22" t="s">
        <v>31</v>
      </c>
      <c r="B10" s="45">
        <v>48</v>
      </c>
      <c r="C10" s="45">
        <v>6</v>
      </c>
      <c r="D10" s="45">
        <v>9</v>
      </c>
      <c r="E10" s="45">
        <v>138</v>
      </c>
      <c r="F10" s="45">
        <v>14</v>
      </c>
      <c r="G10" s="45">
        <v>2</v>
      </c>
      <c r="H10" s="45">
        <v>0</v>
      </c>
      <c r="I10" s="45">
        <v>103</v>
      </c>
      <c r="J10" s="45">
        <v>0</v>
      </c>
      <c r="K10" s="38">
        <f>SUM(B10:J10)</f>
        <v>320</v>
      </c>
      <c r="L10"/>
      <c r="M10"/>
      <c r="N10"/>
    </row>
    <row r="11" spans="1:14" ht="16.5" customHeight="1">
      <c r="A11" s="44" t="s">
        <v>30</v>
      </c>
      <c r="B11" s="43">
        <v>312626</v>
      </c>
      <c r="C11" s="43">
        <v>252128</v>
      </c>
      <c r="D11" s="43">
        <v>317628</v>
      </c>
      <c r="E11" s="43">
        <v>170288</v>
      </c>
      <c r="F11" s="43">
        <v>211770</v>
      </c>
      <c r="G11" s="43">
        <v>213252</v>
      </c>
      <c r="H11" s="43">
        <v>254663</v>
      </c>
      <c r="I11" s="43">
        <v>346655</v>
      </c>
      <c r="J11" s="43">
        <v>116382</v>
      </c>
      <c r="K11" s="38">
        <f>SUM(B11:J11)</f>
        <v>2195392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1.155324129115407</v>
      </c>
      <c r="C16" s="39">
        <v>1.21553295258352</v>
      </c>
      <c r="D16" s="39">
        <v>1.088239442736547</v>
      </c>
      <c r="E16" s="39">
        <v>1.404771587573625</v>
      </c>
      <c r="F16" s="39">
        <v>1.090646535892476</v>
      </c>
      <c r="G16" s="39">
        <v>1.210292496149278</v>
      </c>
      <c r="H16" s="39">
        <v>1.15270698854575</v>
      </c>
      <c r="I16" s="39">
        <v>1.13523231547126</v>
      </c>
      <c r="J16" s="39">
        <v>1.082518754807687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1771255.5999999999</v>
      </c>
      <c r="C18" s="36">
        <f aca="true" t="shared" si="2" ref="C18:J18">SUM(C19:C27)</f>
        <v>1678526.8200000003</v>
      </c>
      <c r="D18" s="36">
        <f t="shared" si="2"/>
        <v>2060919.76</v>
      </c>
      <c r="E18" s="36">
        <f t="shared" si="2"/>
        <v>1259899.56</v>
      </c>
      <c r="F18" s="36">
        <f t="shared" si="2"/>
        <v>1278661.8900000001</v>
      </c>
      <c r="G18" s="36">
        <f t="shared" si="2"/>
        <v>1390224.6800000002</v>
      </c>
      <c r="H18" s="36">
        <f t="shared" si="2"/>
        <v>1263839.12</v>
      </c>
      <c r="I18" s="36">
        <f t="shared" si="2"/>
        <v>1777097.0500000003</v>
      </c>
      <c r="J18" s="36">
        <f t="shared" si="2"/>
        <v>617536.78</v>
      </c>
      <c r="K18" s="36">
        <f>SUM(B18:J18)</f>
        <v>13097961.26</v>
      </c>
      <c r="L18"/>
      <c r="M18"/>
      <c r="N18"/>
    </row>
    <row r="19" spans="1:14" ht="16.5" customHeight="1">
      <c r="A19" s="35" t="s">
        <v>27</v>
      </c>
      <c r="B19" s="61">
        <f>ROUND((B13+B14)*B7,2)</f>
        <v>1486163.37</v>
      </c>
      <c r="C19" s="61">
        <f aca="true" t="shared" si="3" ref="C19:J19">ROUND((C13+C14)*C7,2)</f>
        <v>1334328.85</v>
      </c>
      <c r="D19" s="61">
        <f t="shared" si="3"/>
        <v>1835274.32</v>
      </c>
      <c r="E19" s="61">
        <f t="shared" si="3"/>
        <v>869073.13</v>
      </c>
      <c r="F19" s="61">
        <f t="shared" si="3"/>
        <v>1133085.12</v>
      </c>
      <c r="G19" s="61">
        <f t="shared" si="3"/>
        <v>1118180.25</v>
      </c>
      <c r="H19" s="61">
        <f t="shared" si="3"/>
        <v>1057194.86</v>
      </c>
      <c r="I19" s="61">
        <f t="shared" si="3"/>
        <v>1497053.34</v>
      </c>
      <c r="J19" s="61">
        <f t="shared" si="3"/>
        <v>557438.6</v>
      </c>
      <c r="K19" s="30">
        <f>SUM(B19:J19)</f>
        <v>10887791.84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230837.03</v>
      </c>
      <c r="C20" s="30">
        <f t="shared" si="4"/>
        <v>287591.84</v>
      </c>
      <c r="D20" s="30">
        <f t="shared" si="4"/>
        <v>161943.58</v>
      </c>
      <c r="E20" s="30">
        <f t="shared" si="4"/>
        <v>351776.11</v>
      </c>
      <c r="F20" s="30">
        <f t="shared" si="4"/>
        <v>102710.24</v>
      </c>
      <c r="G20" s="30">
        <f t="shared" si="4"/>
        <v>235144.92</v>
      </c>
      <c r="H20" s="30">
        <f t="shared" si="4"/>
        <v>161441.04</v>
      </c>
      <c r="I20" s="30">
        <f t="shared" si="4"/>
        <v>202449.99</v>
      </c>
      <c r="J20" s="30">
        <f t="shared" si="4"/>
        <v>45999.14</v>
      </c>
      <c r="K20" s="30">
        <f aca="true" t="shared" si="5" ref="K18:K26">SUM(B20:J20)</f>
        <v>1779893.89</v>
      </c>
      <c r="L20"/>
      <c r="M20"/>
      <c r="N20"/>
    </row>
    <row r="21" spans="1:14" ht="16.5" customHeight="1">
      <c r="A21" s="18" t="s">
        <v>25</v>
      </c>
      <c r="B21" s="30">
        <v>49999.39</v>
      </c>
      <c r="C21" s="30">
        <v>50808.07</v>
      </c>
      <c r="D21" s="30">
        <v>55676.53</v>
      </c>
      <c r="E21" s="30">
        <v>33894.24</v>
      </c>
      <c r="F21" s="30">
        <v>39376.47</v>
      </c>
      <c r="G21" s="30">
        <v>33241.37</v>
      </c>
      <c r="H21" s="30">
        <v>39905.25</v>
      </c>
      <c r="I21" s="30">
        <v>71556.59</v>
      </c>
      <c r="J21" s="30">
        <v>18110</v>
      </c>
      <c r="K21" s="30">
        <f t="shared" si="5"/>
        <v>392567.91000000003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1328.66</v>
      </c>
      <c r="C24" s="30">
        <v>1258.32</v>
      </c>
      <c r="D24" s="30">
        <v>1544.89</v>
      </c>
      <c r="E24" s="30">
        <v>945.69</v>
      </c>
      <c r="F24" s="30">
        <v>958.72</v>
      </c>
      <c r="G24" s="30">
        <v>1042.08</v>
      </c>
      <c r="H24" s="30">
        <v>948.3</v>
      </c>
      <c r="I24" s="30">
        <v>1331.26</v>
      </c>
      <c r="J24" s="30">
        <v>463.73</v>
      </c>
      <c r="K24" s="30">
        <f t="shared" si="5"/>
        <v>9821.65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6297.99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-285919.88999999996</v>
      </c>
      <c r="C29" s="30">
        <f t="shared" si="6"/>
        <v>-94815.34</v>
      </c>
      <c r="D29" s="30">
        <f t="shared" si="6"/>
        <v>1108691.0199999998</v>
      </c>
      <c r="E29" s="30">
        <f t="shared" si="6"/>
        <v>-222641.09000000003</v>
      </c>
      <c r="F29" s="30">
        <f t="shared" si="6"/>
        <v>-64176.67</v>
      </c>
      <c r="G29" s="30">
        <f t="shared" si="6"/>
        <v>-260938.63000000003</v>
      </c>
      <c r="H29" s="30">
        <f t="shared" si="6"/>
        <v>860102.42</v>
      </c>
      <c r="I29" s="30">
        <f t="shared" si="6"/>
        <v>-158128.51</v>
      </c>
      <c r="J29" s="30">
        <f t="shared" si="6"/>
        <v>-47320</v>
      </c>
      <c r="K29" s="30">
        <f aca="true" t="shared" si="7" ref="K29:K37">SUM(B29:J29)</f>
        <v>834853.3099999998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-278531.72</v>
      </c>
      <c r="C30" s="30">
        <f t="shared" si="8"/>
        <v>-87818.31</v>
      </c>
      <c r="D30" s="30">
        <f t="shared" si="8"/>
        <v>-141365.7</v>
      </c>
      <c r="E30" s="30">
        <f t="shared" si="8"/>
        <v>-217382.45</v>
      </c>
      <c r="F30" s="30">
        <f t="shared" si="8"/>
        <v>-58845.6</v>
      </c>
      <c r="G30" s="30">
        <f t="shared" si="8"/>
        <v>-255143.99000000002</v>
      </c>
      <c r="H30" s="30">
        <f t="shared" si="8"/>
        <v>-70624.45</v>
      </c>
      <c r="I30" s="30">
        <f t="shared" si="8"/>
        <v>-150725.85</v>
      </c>
      <c r="J30" s="30">
        <f t="shared" si="8"/>
        <v>-38261.78</v>
      </c>
      <c r="K30" s="30">
        <f t="shared" si="7"/>
        <v>-1298699.85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-80251.6</v>
      </c>
      <c r="C31" s="30">
        <f aca="true" t="shared" si="9" ref="C31:J31">-ROUND((C9)*$E$3,2)</f>
        <v>-80550.8</v>
      </c>
      <c r="D31" s="30">
        <f t="shared" si="9"/>
        <v>-78804</v>
      </c>
      <c r="E31" s="30">
        <f t="shared" si="9"/>
        <v>-54247.6</v>
      </c>
      <c r="F31" s="30">
        <f t="shared" si="9"/>
        <v>-58845.6</v>
      </c>
      <c r="G31" s="30">
        <f t="shared" si="9"/>
        <v>-29537.2</v>
      </c>
      <c r="H31" s="30">
        <f t="shared" si="9"/>
        <v>-28749.6</v>
      </c>
      <c r="I31" s="30">
        <f t="shared" si="9"/>
        <v>-85377.6</v>
      </c>
      <c r="J31" s="30">
        <f t="shared" si="9"/>
        <v>-18101.6</v>
      </c>
      <c r="K31" s="30">
        <f t="shared" si="7"/>
        <v>-514465.6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-198280.12</v>
      </c>
      <c r="C34" s="30">
        <v>-7267.51</v>
      </c>
      <c r="D34" s="30">
        <v>-62561.7</v>
      </c>
      <c r="E34" s="30">
        <v>-163134.85</v>
      </c>
      <c r="F34" s="26">
        <v>0</v>
      </c>
      <c r="G34" s="30">
        <v>-225606.79</v>
      </c>
      <c r="H34" s="30">
        <v>-41874.85</v>
      </c>
      <c r="I34" s="30">
        <v>-65348.25</v>
      </c>
      <c r="J34" s="30">
        <v>-20160.18</v>
      </c>
      <c r="K34" s="30">
        <f t="shared" si="7"/>
        <v>-784234.2500000001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-6997.03</v>
      </c>
      <c r="D35" s="27">
        <f t="shared" si="10"/>
        <v>1250056.7199999997</v>
      </c>
      <c r="E35" s="27">
        <f t="shared" si="10"/>
        <v>-5258.64</v>
      </c>
      <c r="F35" s="27">
        <f t="shared" si="10"/>
        <v>-5331.07</v>
      </c>
      <c r="G35" s="27">
        <f t="shared" si="10"/>
        <v>-5794.64</v>
      </c>
      <c r="H35" s="27">
        <f t="shared" si="10"/>
        <v>930726.87</v>
      </c>
      <c r="I35" s="27">
        <f t="shared" si="10"/>
        <v>-7402.66</v>
      </c>
      <c r="J35" s="27">
        <f t="shared" si="10"/>
        <v>-9058.220000000001</v>
      </c>
      <c r="K35" s="30">
        <f t="shared" si="7"/>
        <v>2133553.1599999997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-36000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-5970.27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-7388.17</v>
      </c>
      <c r="C45" s="17">
        <v>-6997.03</v>
      </c>
      <c r="D45" s="17">
        <v>-8590.56</v>
      </c>
      <c r="E45" s="17">
        <v>-5258.64</v>
      </c>
      <c r="F45" s="17">
        <v>-5331.07</v>
      </c>
      <c r="G45" s="17">
        <v>-5794.64</v>
      </c>
      <c r="H45" s="17">
        <v>-5273.13</v>
      </c>
      <c r="I45" s="17">
        <v>-7402.66</v>
      </c>
      <c r="J45" s="17">
        <v>-2578.62</v>
      </c>
      <c r="K45" s="17">
        <f>SUM(B45:J45)</f>
        <v>-54614.52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1485335.71</v>
      </c>
      <c r="C49" s="27">
        <f>IF(C18+C29+C50&lt;0,0,C18+C29+C50)</f>
        <v>1583711.4800000002</v>
      </c>
      <c r="D49" s="27">
        <f>IF(D18+D29+D50&lt;0,0,D18+D29+D50)</f>
        <v>3169610.78</v>
      </c>
      <c r="E49" s="27">
        <f>IF(E18+E29+E50&lt;0,0,E18+E29+E50)</f>
        <v>1037258.47</v>
      </c>
      <c r="F49" s="27">
        <f>IF(F18+F29+F50&lt;0,0,F18+F29+F50)</f>
        <v>1214485.2200000002</v>
      </c>
      <c r="G49" s="27">
        <f>IF(G18+G29+G50&lt;0,0,G18+G29+G50)</f>
        <v>1129286.05</v>
      </c>
      <c r="H49" s="27">
        <f>IF(H18+H29+H50&lt;0,0,H18+H29+H50)</f>
        <v>2123941.54</v>
      </c>
      <c r="I49" s="27">
        <f>IF(I18+I29+I50&lt;0,0,I18+I29+I50)</f>
        <v>1618968.5400000003</v>
      </c>
      <c r="J49" s="27">
        <f>IF(J18+J29+J50&lt;0,0,J18+J29+J50)</f>
        <v>570216.78</v>
      </c>
      <c r="K49" s="20">
        <f>SUM(B49:J49)</f>
        <v>13932814.57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1485335.7100000002</v>
      </c>
      <c r="C55" s="10">
        <f t="shared" si="11"/>
        <v>1583711.48</v>
      </c>
      <c r="D55" s="10">
        <f t="shared" si="11"/>
        <v>3169610.79</v>
      </c>
      <c r="E55" s="10">
        <f t="shared" si="11"/>
        <v>1037258.47</v>
      </c>
      <c r="F55" s="10">
        <f t="shared" si="11"/>
        <v>1214485.22</v>
      </c>
      <c r="G55" s="10">
        <f t="shared" si="11"/>
        <v>1129286.05</v>
      </c>
      <c r="H55" s="10">
        <f t="shared" si="11"/>
        <v>2123941.54</v>
      </c>
      <c r="I55" s="10">
        <f>SUM(I56:I68)</f>
        <v>1618968.54</v>
      </c>
      <c r="J55" s="10">
        <f t="shared" si="11"/>
        <v>570216.77</v>
      </c>
      <c r="K55" s="5">
        <f>SUM(K56:K68)</f>
        <v>13932814.57</v>
      </c>
      <c r="L55" s="9"/>
    </row>
    <row r="56" spans="1:11" ht="16.5" customHeight="1">
      <c r="A56" s="7" t="s">
        <v>57</v>
      </c>
      <c r="B56" s="8">
        <v>1296846.61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1296846.61</v>
      </c>
    </row>
    <row r="57" spans="1:11" ht="16.5" customHeight="1">
      <c r="A57" s="7" t="s">
        <v>58</v>
      </c>
      <c r="B57" s="8">
        <v>188489.1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188489.1</v>
      </c>
    </row>
    <row r="58" spans="1:11" ht="16.5" customHeight="1">
      <c r="A58" s="7" t="s">
        <v>4</v>
      </c>
      <c r="B58" s="6">
        <v>0</v>
      </c>
      <c r="C58" s="8">
        <v>1583711.48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1583711.48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3169610.79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3169610.79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1037258.47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1037258.47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1214485.22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1214485.22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1129286.05</v>
      </c>
      <c r="H62" s="6">
        <v>0</v>
      </c>
      <c r="I62" s="6">
        <v>0</v>
      </c>
      <c r="J62" s="6">
        <v>0</v>
      </c>
      <c r="K62" s="5">
        <f t="shared" si="12"/>
        <v>1129286.05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2123941.54</v>
      </c>
      <c r="I63" s="6">
        <v>0</v>
      </c>
      <c r="J63" s="6">
        <v>0</v>
      </c>
      <c r="K63" s="5">
        <f t="shared" si="12"/>
        <v>2123941.54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610027.35</v>
      </c>
      <c r="J65" s="6">
        <v>0</v>
      </c>
      <c r="K65" s="5">
        <f t="shared" si="12"/>
        <v>610027.35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1008941.19</v>
      </c>
      <c r="J66" s="6">
        <v>0</v>
      </c>
      <c r="K66" s="5">
        <f t="shared" si="12"/>
        <v>1008941.19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570216.77</v>
      </c>
      <c r="K67" s="5">
        <f t="shared" si="12"/>
        <v>570216.77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2022-08-08T17:29:56Z</dcterms:modified>
  <cp:category/>
  <cp:version/>
  <cp:contentType/>
  <cp:contentStatus/>
</cp:coreProperties>
</file>