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<sst xmlns="http://schemas.openxmlformats.org/spreadsheetml/2006/main" count="76" uniqueCount="75">
  <si>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</si>
  <si>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</si>
  <si>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</si>
  <si>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</si>
  <si>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</si>
  <si>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</si>
  <si>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</si>
  <si>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</si>
  <si>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</si>
  <si>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</si>
  <si>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</si>
  <si>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</si>
  <si>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</si>
  <si>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</si>
  <si>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</si>
  <si>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</si>
  <si>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</si>
  <si>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</si>
  <si>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</si>
  <si>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</si>
  <si>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</si>
  <si>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</si>
  <si>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</si>
  <si>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</si>
  <si>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</si>
  <si>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</si>
  <si>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</si>
  <si>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</si>
  <si>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</si>
  <si>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</si>
  <si>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</si>
  <si>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</si>
  <si>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</si>
  <si>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</si>
  <si>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</si>
  <si>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</si>
  <si>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</si>
  <si>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</si>
  <si>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</si>
  <si>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</si>
  <si>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</si>
  <si>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</si>
  <si>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</si>
  <si>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</si>
  <si>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</si>
  <si>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</si>
  <si>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</si>
  <si>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</si>
  <si>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</si>
  <si>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</si>
  <si>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</si>
  <si>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</si>
  <si>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</si>
  <si>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</si>
  <si>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</si>
  <si>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</si>
  <si>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</si>
  <si>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</si>
  <si>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</si>
  <si>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</si>
  <si>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</si>
  <si>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</si>
  <si>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</si>
  <si>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</si>
  <si>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</si>
  <si>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</si>
  <si>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04/08/22 - VENCIMENTO 11/08/22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</si>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</sst>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335066</v>
      </c>
      <c r="C7" s="47">
        <f t="shared" si="0"/>
        <v>273163</v>
      </c>
      <c r="D7" s="47">
        <f t="shared" si="0"/>
        <v>341919</v>
      </c>
      <c r="E7" s="47">
        <f t="shared" si="0"/>
        <v>186587</v>
      </c>
      <c r="F7" s="47">
        <f t="shared" si="0"/>
        <v>231852</v>
      </c>
      <c r="G7" s="47">
        <f t="shared" si="0"/>
        <v>227584</v>
      </c>
      <c r="H7" s="47">
        <f t="shared" si="0"/>
        <v>267641</v>
      </c>
      <c r="I7" s="47">
        <f t="shared" si="0"/>
        <v>376026</v>
      </c>
      <c r="J7" s="47">
        <f t="shared" si="0"/>
        <v>121062</v>
      </c>
      <c r="K7" s="47">
        <f t="shared" si="0"/>
        <v>2360900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17966</v>
      </c>
      <c r="C8" s="45">
        <f t="shared" si="1"/>
        <v>17823</v>
      </c>
      <c r="D8" s="45">
        <f t="shared" si="1"/>
        <v>17300</v>
      </c>
      <c r="E8" s="45">
        <f t="shared" si="1"/>
        <v>12187</v>
      </c>
      <c r="F8" s="45">
        <f t="shared" si="1"/>
        <v>13222</v>
      </c>
      <c r="G8" s="45">
        <f t="shared" si="1"/>
        <v>6689</v>
      </c>
      <c r="H8" s="45">
        <f t="shared" si="1"/>
        <v>6119</v>
      </c>
      <c r="I8" s="45">
        <f t="shared" si="1"/>
        <v>18974</v>
      </c>
      <c r="J8" s="45">
        <f t="shared" si="1"/>
        <v>3938</v>
      </c>
      <c r="K8" s="38">
        <f>SUM(B8:J8)</f>
        <v>114218</v>
      </c>
      <c r="L8"/>
      <c r="M8"/>
      <c r="N8"/>
    </row>
    <row r="9" spans="1:14" ht="16.5" customHeight="1">
      <c r="A9" s="22" t="s">
        <v>32</v>
      </c>
      <c r="B9" s="45">
        <v>17907</v>
      </c>
      <c r="C9" s="45">
        <v>17814</v>
      </c>
      <c r="D9" s="45">
        <v>17294</v>
      </c>
      <c r="E9" s="45">
        <v>12053</v>
      </c>
      <c r="F9" s="45">
        <v>13214</v>
      </c>
      <c r="G9" s="45">
        <v>6689</v>
      </c>
      <c r="H9" s="45">
        <v>6119</v>
      </c>
      <c r="I9" s="45">
        <v>18874</v>
      </c>
      <c r="J9" s="45">
        <v>3938</v>
      </c>
      <c r="K9" s="38">
        <f>SUM(B9:J9)</f>
        <v>113902</v>
      </c>
      <c r="L9"/>
      <c r="M9"/>
      <c r="N9"/>
    </row>
    <row r="10" spans="1:14" ht="16.5" customHeight="1">
      <c r="A10" s="22" t="s">
        <v>31</v>
      </c>
      <c r="B10" s="45">
        <v>59</v>
      </c>
      <c r="C10" s="45">
        <v>9</v>
      </c>
      <c r="D10" s="45">
        <v>6</v>
      </c>
      <c r="E10" s="45">
        <v>134</v>
      </c>
      <c r="F10" s="45">
        <v>8</v>
      </c>
      <c r="G10" s="45">
        <v>0</v>
      </c>
      <c r="H10" s="45">
        <v>0</v>
      </c>
      <c r="I10" s="45">
        <v>100</v>
      </c>
      <c r="J10" s="45">
        <v>0</v>
      </c>
      <c r="K10" s="38">
        <f>SUM(B10:J10)</f>
        <v>316</v>
      </c>
      <c r="L10"/>
      <c r="M10"/>
      <c r="N10"/>
    </row>
    <row r="11" spans="1:14" ht="16.5" customHeight="1">
      <c r="A11" s="44" t="s">
        <v>30</v>
      </c>
      <c r="B11" s="43">
        <v>317100</v>
      </c>
      <c r="C11" s="43">
        <v>255340</v>
      </c>
      <c r="D11" s="43">
        <v>324619</v>
      </c>
      <c r="E11" s="43">
        <v>174400</v>
      </c>
      <c r="F11" s="43">
        <v>218630</v>
      </c>
      <c r="G11" s="43">
        <v>220895</v>
      </c>
      <c r="H11" s="43">
        <v>261522</v>
      </c>
      <c r="I11" s="43">
        <v>357052</v>
      </c>
      <c r="J11" s="43">
        <v>117124</v>
      </c>
      <c r="K11" s="38">
        <f>SUM(B11:J11)</f>
        <v>2246682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1.145402412344065</v>
      </c>
      <c r="C16" s="39">
        <v>1.206254780338937</v>
      </c>
      <c r="D16" s="39">
        <v>1.07090188019125</v>
      </c>
      <c r="E16" s="39">
        <v>1.389707161618789</v>
      </c>
      <c r="F16" s="39">
        <v>1.064252600932654</v>
      </c>
      <c r="G16" s="39">
        <v>1.177849979546046</v>
      </c>
      <c r="H16" s="39">
        <v>1.139241286322659</v>
      </c>
      <c r="I16" s="39">
        <v>1.113094503718483</v>
      </c>
      <c r="J16" s="39">
        <v>1.078064799342637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1777799.5999999999</v>
      </c>
      <c r="C18" s="36">
        <f aca="true" t="shared" si="2" ref="C18:J18">SUM(C19:C27)</f>
        <v>1682255.5199999998</v>
      </c>
      <c r="D18" s="36">
        <f t="shared" si="2"/>
        <v>2065896.6199999999</v>
      </c>
      <c r="E18" s="36">
        <f t="shared" si="2"/>
        <v>1272402.3599999999</v>
      </c>
      <c r="F18" s="36">
        <f t="shared" si="2"/>
        <v>1284236.3399999999</v>
      </c>
      <c r="G18" s="36">
        <f t="shared" si="2"/>
        <v>1398847.8</v>
      </c>
      <c r="H18" s="36">
        <f t="shared" si="2"/>
        <v>1279646.9500000002</v>
      </c>
      <c r="I18" s="36">
        <f t="shared" si="2"/>
        <v>1789522.31</v>
      </c>
      <c r="J18" s="36">
        <f t="shared" si="2"/>
        <v>617807.8200000001</v>
      </c>
      <c r="K18" s="36">
        <f>SUM(B18:J18)</f>
        <v>13168415.320000002</v>
      </c>
      <c r="L18"/>
      <c r="M18"/>
      <c r="N18"/>
    </row>
    <row r="19" spans="1:14" ht="16.5" customHeight="1">
      <c r="A19" s="35" t="s">
        <v>27</v>
      </c>
      <c r="B19" s="61">
        <f>ROUND((B13+B14)*B7,2)</f>
        <v>1504814.91</v>
      </c>
      <c r="C19" s="61">
        <f aca="true" t="shared" si="3" ref="C19:J19">ROUND((C13+C14)*C7,2)</f>
        <v>1347758.93</v>
      </c>
      <c r="D19" s="61">
        <f t="shared" si="3"/>
        <v>1870125.97</v>
      </c>
      <c r="E19" s="61">
        <f t="shared" si="3"/>
        <v>887295.82</v>
      </c>
      <c r="F19" s="61">
        <f t="shared" si="3"/>
        <v>1166772</v>
      </c>
      <c r="G19" s="61">
        <f t="shared" si="3"/>
        <v>1156900.51</v>
      </c>
      <c r="H19" s="61">
        <f t="shared" si="3"/>
        <v>1083276.95</v>
      </c>
      <c r="I19" s="61">
        <f t="shared" si="3"/>
        <v>1537382.3</v>
      </c>
      <c r="J19" s="61">
        <f t="shared" si="3"/>
        <v>560057.02</v>
      </c>
      <c r="K19" s="30">
        <f>SUM(B19:J19)</f>
        <v>11114384.41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218803.72</v>
      </c>
      <c r="C20" s="30">
        <f t="shared" si="4"/>
        <v>277981.72</v>
      </c>
      <c r="D20" s="30">
        <f t="shared" si="4"/>
        <v>132595.45</v>
      </c>
      <c r="E20" s="30">
        <f t="shared" si="4"/>
        <v>345785.54</v>
      </c>
      <c r="F20" s="30">
        <f t="shared" si="4"/>
        <v>74968.14</v>
      </c>
      <c r="G20" s="30">
        <f t="shared" si="4"/>
        <v>205754.73</v>
      </c>
      <c r="H20" s="30">
        <f t="shared" si="4"/>
        <v>150836.88</v>
      </c>
      <c r="I20" s="30">
        <f t="shared" si="4"/>
        <v>173869.49</v>
      </c>
      <c r="J20" s="30">
        <f t="shared" si="4"/>
        <v>43720.74</v>
      </c>
      <c r="K20" s="30">
        <f aca="true" t="shared" si="5" ref="K18:K26">SUM(B20:J20)</f>
        <v>1624316.4099999997</v>
      </c>
      <c r="L20"/>
      <c r="M20"/>
      <c r="N20"/>
    </row>
    <row r="21" spans="1:14" ht="16.5" customHeight="1">
      <c r="A21" s="18" t="s">
        <v>25</v>
      </c>
      <c r="B21" s="30">
        <v>49927.77</v>
      </c>
      <c r="C21" s="30">
        <v>50719.42</v>
      </c>
      <c r="D21" s="30">
        <v>55152.48</v>
      </c>
      <c r="E21" s="30">
        <v>34159.71</v>
      </c>
      <c r="F21" s="30">
        <v>39006.14</v>
      </c>
      <c r="G21" s="30">
        <v>32531.81</v>
      </c>
      <c r="H21" s="30">
        <v>40227.01</v>
      </c>
      <c r="I21" s="30">
        <v>72228.18</v>
      </c>
      <c r="J21" s="30">
        <v>18043.63</v>
      </c>
      <c r="K21" s="30">
        <f t="shared" si="5"/>
        <v>391996.15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1326.05</v>
      </c>
      <c r="C24" s="30">
        <v>1255.71</v>
      </c>
      <c r="D24" s="30">
        <v>1542.28</v>
      </c>
      <c r="E24" s="30">
        <v>950.9</v>
      </c>
      <c r="F24" s="30">
        <v>958.72</v>
      </c>
      <c r="G24" s="30">
        <v>1044.69</v>
      </c>
      <c r="H24" s="30">
        <v>956.11</v>
      </c>
      <c r="I24" s="30">
        <v>1336.47</v>
      </c>
      <c r="J24" s="30">
        <v>461.12</v>
      </c>
      <c r="K24" s="30">
        <f t="shared" si="5"/>
        <v>9832.050000000001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6298.32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-147557.02000000002</v>
      </c>
      <c r="C29" s="30">
        <f t="shared" si="6"/>
        <v>-93479.95000000001</v>
      </c>
      <c r="D29" s="30">
        <f t="shared" si="6"/>
        <v>-127515.26999999996</v>
      </c>
      <c r="E29" s="30">
        <f t="shared" si="6"/>
        <v>-120174.35999999999</v>
      </c>
      <c r="F29" s="30">
        <f t="shared" si="6"/>
        <v>-64845.47</v>
      </c>
      <c r="G29" s="30">
        <f t="shared" si="6"/>
        <v>-107340.31</v>
      </c>
      <c r="H29" s="30">
        <f t="shared" si="6"/>
        <v>-49306.799999999974</v>
      </c>
      <c r="I29" s="30">
        <f t="shared" si="6"/>
        <v>-117510.73000000001</v>
      </c>
      <c r="J29" s="30">
        <f t="shared" si="6"/>
        <v>-34528.32</v>
      </c>
      <c r="K29" s="30">
        <f aca="true" t="shared" si="7" ref="K29:K37">SUM(B29:J29)</f>
        <v>-862258.2299999997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-139470.54</v>
      </c>
      <c r="C30" s="30">
        <f t="shared" si="8"/>
        <v>-86497.40000000001</v>
      </c>
      <c r="D30" s="30">
        <f t="shared" si="8"/>
        <v>-95962.75</v>
      </c>
      <c r="E30" s="30">
        <f t="shared" si="8"/>
        <v>-114411.54999999999</v>
      </c>
      <c r="F30" s="30">
        <f t="shared" si="8"/>
        <v>-58141.6</v>
      </c>
      <c r="G30" s="30">
        <f t="shared" si="8"/>
        <v>-100316.78</v>
      </c>
      <c r="H30" s="30">
        <f t="shared" si="8"/>
        <v>-43620.61</v>
      </c>
      <c r="I30" s="30">
        <f t="shared" si="8"/>
        <v>-109102.3</v>
      </c>
      <c r="J30" s="30">
        <f t="shared" si="8"/>
        <v>-25365.79</v>
      </c>
      <c r="K30" s="30">
        <f t="shared" si="7"/>
        <v>-772889.3200000001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-78790.8</v>
      </c>
      <c r="C31" s="30">
        <f aca="true" t="shared" si="9" ref="C31:J31">-ROUND((C9)*$E$3,2)</f>
        <v>-78381.6</v>
      </c>
      <c r="D31" s="30">
        <f t="shared" si="9"/>
        <v>-76093.6</v>
      </c>
      <c r="E31" s="30">
        <f t="shared" si="9"/>
        <v>-53033.2</v>
      </c>
      <c r="F31" s="30">
        <f t="shared" si="9"/>
        <v>-58141.6</v>
      </c>
      <c r="G31" s="30">
        <f t="shared" si="9"/>
        <v>-29431.6</v>
      </c>
      <c r="H31" s="30">
        <f t="shared" si="9"/>
        <v>-26923.6</v>
      </c>
      <c r="I31" s="30">
        <f t="shared" si="9"/>
        <v>-83045.6</v>
      </c>
      <c r="J31" s="30">
        <f t="shared" si="9"/>
        <v>-17327.2</v>
      </c>
      <c r="K31" s="30">
        <f t="shared" si="7"/>
        <v>-501168.8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-60679.74</v>
      </c>
      <c r="C34" s="30">
        <v>-8115.8</v>
      </c>
      <c r="D34" s="30">
        <v>-19869.15</v>
      </c>
      <c r="E34" s="30">
        <v>-61378.35</v>
      </c>
      <c r="F34" s="26">
        <v>0</v>
      </c>
      <c r="G34" s="30">
        <v>-70885.18</v>
      </c>
      <c r="H34" s="30">
        <v>-16697.01</v>
      </c>
      <c r="I34" s="30">
        <v>-26056.7</v>
      </c>
      <c r="J34" s="30">
        <v>-8038.59</v>
      </c>
      <c r="K34" s="30">
        <f t="shared" si="7"/>
        <v>-271720.52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-8086.4800000000005</v>
      </c>
      <c r="C35" s="27">
        <f t="shared" si="10"/>
        <v>-6982.55</v>
      </c>
      <c r="D35" s="27">
        <f t="shared" si="10"/>
        <v>-31552.519999999953</v>
      </c>
      <c r="E35" s="27">
        <f t="shared" si="10"/>
        <v>-5762.8099999999995</v>
      </c>
      <c r="F35" s="27">
        <f t="shared" si="10"/>
        <v>-6703.87</v>
      </c>
      <c r="G35" s="27">
        <f t="shared" si="10"/>
        <v>-7023.530000000001</v>
      </c>
      <c r="H35" s="27">
        <f t="shared" si="10"/>
        <v>-5686.189999999977</v>
      </c>
      <c r="I35" s="27">
        <f t="shared" si="10"/>
        <v>-8408.43</v>
      </c>
      <c r="J35" s="27">
        <f t="shared" si="10"/>
        <v>-9162.53</v>
      </c>
      <c r="K35" s="30">
        <f t="shared" si="7"/>
        <v>-89368.90999999992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27">
        <v>-712.8</v>
      </c>
      <c r="C41" s="17">
        <v>0</v>
      </c>
      <c r="D41" s="27">
        <v>-594</v>
      </c>
      <c r="E41" s="27">
        <v>-475.2</v>
      </c>
      <c r="F41" s="27">
        <v>-1372.8</v>
      </c>
      <c r="G41" s="27">
        <v>-1214.4</v>
      </c>
      <c r="H41" s="27">
        <v>-369.6</v>
      </c>
      <c r="I41" s="27">
        <v>-976.8</v>
      </c>
      <c r="J41" s="27">
        <v>-118.8</v>
      </c>
      <c r="K41" s="30">
        <f>SUM(B41:J41)</f>
        <v>-5834.4000000000015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27">
        <v>972000</v>
      </c>
      <c r="I43" s="17">
        <v>0</v>
      </c>
      <c r="J43" s="17">
        <v>0</v>
      </c>
      <c r="K43" s="2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17">
        <v>0</v>
      </c>
      <c r="K44" s="2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27">
        <v>-7373.68</v>
      </c>
      <c r="C45" s="27">
        <v>-6982.55</v>
      </c>
      <c r="D45" s="27">
        <v>-8576.07</v>
      </c>
      <c r="E45" s="27">
        <v>-5287.61</v>
      </c>
      <c r="F45" s="27">
        <v>-5331.07</v>
      </c>
      <c r="G45" s="27">
        <v>-5809.13</v>
      </c>
      <c r="H45" s="27">
        <v>-5316.59</v>
      </c>
      <c r="I45" s="27">
        <v>-7431.63</v>
      </c>
      <c r="J45" s="27">
        <v>-2564.13</v>
      </c>
      <c r="K45" s="27">
        <f>SUM(B45:J45)</f>
        <v>-54672.45999999999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1630242.5799999998</v>
      </c>
      <c r="C49" s="27">
        <f>IF(C18+C29+C50&lt;0,0,C18+C29+C50)</f>
        <v>1588775.5699999998</v>
      </c>
      <c r="D49" s="27">
        <f>IF(D18+D29+D50&lt;0,0,D18+D29+D50)</f>
        <v>1938381.3499999999</v>
      </c>
      <c r="E49" s="27">
        <f>IF(E18+E29+E50&lt;0,0,E18+E29+E50)</f>
        <v>1152228</v>
      </c>
      <c r="F49" s="27">
        <f>IF(F18+F29+F50&lt;0,0,F18+F29+F50)</f>
        <v>1219390.8699999999</v>
      </c>
      <c r="G49" s="27">
        <f>IF(G18+G29+G50&lt;0,0,G18+G29+G50)</f>
        <v>1291507.49</v>
      </c>
      <c r="H49" s="27">
        <f>IF(H18+H29+H50&lt;0,0,H18+H29+H50)</f>
        <v>1230340.1500000001</v>
      </c>
      <c r="I49" s="27">
        <f>IF(I18+I29+I50&lt;0,0,I18+I29+I50)</f>
        <v>1672011.58</v>
      </c>
      <c r="J49" s="27">
        <f>IF(J18+J29+J50&lt;0,0,J18+J29+J50)</f>
        <v>583279.5000000001</v>
      </c>
      <c r="K49" s="20">
        <f>SUM(B49:J49)</f>
        <v>12306157.09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1630242.58</v>
      </c>
      <c r="C55" s="10">
        <f t="shared" si="11"/>
        <v>1588775.57</v>
      </c>
      <c r="D55" s="10">
        <f t="shared" si="11"/>
        <v>1938381.35</v>
      </c>
      <c r="E55" s="10">
        <f t="shared" si="11"/>
        <v>1152227.99</v>
      </c>
      <c r="F55" s="10">
        <f t="shared" si="11"/>
        <v>1219390.87</v>
      </c>
      <c r="G55" s="10">
        <f t="shared" si="11"/>
        <v>1291507.49</v>
      </c>
      <c r="H55" s="10">
        <f t="shared" si="11"/>
        <v>1230340.15</v>
      </c>
      <c r="I55" s="10">
        <f>SUM(I56:I68)</f>
        <v>1672011.58</v>
      </c>
      <c r="J55" s="10">
        <f t="shared" si="11"/>
        <v>583279.5</v>
      </c>
      <c r="K55" s="5">
        <f>SUM(K56:K68)</f>
        <v>12306157.08</v>
      </c>
      <c r="L55" s="9"/>
    </row>
    <row r="56" spans="1:11" ht="16.5" customHeight="1">
      <c r="A56" s="7" t="s">
        <v>57</v>
      </c>
      <c r="B56" s="8">
        <v>1425158.06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1425158.06</v>
      </c>
    </row>
    <row r="57" spans="1:11" ht="16.5" customHeight="1">
      <c r="A57" s="7" t="s">
        <v>58</v>
      </c>
      <c r="B57" s="8">
        <v>205084.52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205084.52</v>
      </c>
    </row>
    <row r="58" spans="1:11" ht="16.5" customHeight="1">
      <c r="A58" s="7" t="s">
        <v>4</v>
      </c>
      <c r="B58" s="6">
        <v>0</v>
      </c>
      <c r="C58" s="8">
        <v>1588775.57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1588775.57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1938381.35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1938381.35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1152227.99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1152227.99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1219390.87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1219390.87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1291507.49</v>
      </c>
      <c r="H62" s="6">
        <v>0</v>
      </c>
      <c r="I62" s="6">
        <v>0</v>
      </c>
      <c r="J62" s="6">
        <v>0</v>
      </c>
      <c r="K62" s="5">
        <f t="shared" si="12"/>
        <v>1291507.49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1230340.15</v>
      </c>
      <c r="I63" s="6">
        <v>0</v>
      </c>
      <c r="J63" s="6">
        <v>0</v>
      </c>
      <c r="K63" s="5">
        <f t="shared" si="12"/>
        <v>1230340.15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616972.27</v>
      </c>
      <c r="J65" s="6">
        <v>0</v>
      </c>
      <c r="K65" s="5">
        <f t="shared" si="12"/>
        <v>616972.27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1055039.31</v>
      </c>
      <c r="J66" s="6">
        <v>0</v>
      </c>
      <c r="K66" s="5">
        <f t="shared" si="12"/>
        <v>1055039.31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583279.5</v>
      </c>
      <c r="K67" s="5">
        <f t="shared" si="12"/>
        <v>583279.5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2022-08-10T18:44:04Z</dcterms:modified>
  <cp:category/>
  <cp:version/>
  <cp:contentType/>
  <cp:contentStatus/>
</cp:coreProperties>
</file>