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<sst xmlns="http://schemas.openxmlformats.org/spreadsheetml/2006/main" count="76" uniqueCount="75">
  <si>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</si>
  <si>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</si>
  <si>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</si>
  <si>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</si>
  <si>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</si>
  <si>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</si>
  <si>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</si>
  <si>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</si>
  <si>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</si>
  <si>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</si>
  <si>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</si>
  <si>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</si>
  <si>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</si>
  <si>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</si>
  <si>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</si>
  <si>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</si>
  <si>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</si>
  <si>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</si>
  <si>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</si>
  <si>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</si>
  <si>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</si>
  <si>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</si>
  <si>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</si>
  <si>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</si>
  <si>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</si>
  <si>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</si>
  <si>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</si>
  <si>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</si>
  <si>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</si>
  <si>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</si>
  <si>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</si>
  <si>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</si>
  <si>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</si>
  <si>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</si>
  <si>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</si>
  <si>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</si>
  <si>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</si>
  <si>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</si>
  <si>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</si>
  <si>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</si>
  <si>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</si>
  <si>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</si>
  <si>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</si>
  <si>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</si>
  <si>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</si>
  <si>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</si>
  <si>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</si>
  <si>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</si>
  <si>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</si>
  <si>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</si>
  <si>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</si>
  <si>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</si>
  <si>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</si>
  <si>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</si>
  <si>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</si>
  <si>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</si>
  <si>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</si>
  <si>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</si>
  <si>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</si>
  <si>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</si>
  <si>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</si>
  <si>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</si>
  <si>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</si>
  <si>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</si>
  <si>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</si>
  <si>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</si>
  <si>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17/08/22 - VENCIMENTO 24/08/22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</si>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</sst>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340748</v>
      </c>
      <c r="C7" s="47">
        <f t="shared" si="0"/>
        <v>279855</v>
      </c>
      <c r="D7" s="47">
        <f t="shared" si="0"/>
        <v>353422</v>
      </c>
      <c r="E7" s="47">
        <f t="shared" si="0"/>
        <v>188291</v>
      </c>
      <c r="F7" s="47">
        <f t="shared" si="0"/>
        <v>233690</v>
      </c>
      <c r="G7" s="47">
        <f t="shared" si="0"/>
        <v>229165</v>
      </c>
      <c r="H7" s="47">
        <f t="shared" si="0"/>
        <v>266718</v>
      </c>
      <c r="I7" s="47">
        <f t="shared" si="0"/>
        <v>383374</v>
      </c>
      <c r="J7" s="47">
        <f t="shared" si="0"/>
        <v>124131</v>
      </c>
      <c r="K7" s="47">
        <f t="shared" si="0"/>
        <v>2399394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17825</v>
      </c>
      <c r="C8" s="45">
        <f t="shared" si="1"/>
        <v>17743</v>
      </c>
      <c r="D8" s="45">
        <f t="shared" si="1"/>
        <v>17650</v>
      </c>
      <c r="E8" s="45">
        <f t="shared" si="1"/>
        <v>11799</v>
      </c>
      <c r="F8" s="45">
        <f t="shared" si="1"/>
        <v>13027</v>
      </c>
      <c r="G8" s="45">
        <f t="shared" si="1"/>
        <v>6635</v>
      </c>
      <c r="H8" s="45">
        <f t="shared" si="1"/>
        <v>6053</v>
      </c>
      <c r="I8" s="45">
        <f t="shared" si="1"/>
        <v>19041</v>
      </c>
      <c r="J8" s="45">
        <f t="shared" si="1"/>
        <v>4088</v>
      </c>
      <c r="K8" s="38">
        <f>SUM(B8:J8)</f>
        <v>113861</v>
      </c>
      <c r="L8"/>
      <c r="M8"/>
      <c r="N8"/>
    </row>
    <row r="9" spans="1:14" ht="16.5" customHeight="1">
      <c r="A9" s="22" t="s">
        <v>32</v>
      </c>
      <c r="B9" s="45">
        <v>17755</v>
      </c>
      <c r="C9" s="45">
        <v>17738</v>
      </c>
      <c r="D9" s="45">
        <v>17645</v>
      </c>
      <c r="E9" s="45">
        <v>11629</v>
      </c>
      <c r="F9" s="45">
        <v>13015</v>
      </c>
      <c r="G9" s="45">
        <v>6633</v>
      </c>
      <c r="H9" s="45">
        <v>6053</v>
      </c>
      <c r="I9" s="45">
        <v>18959</v>
      </c>
      <c r="J9" s="45">
        <v>4088</v>
      </c>
      <c r="K9" s="38">
        <f>SUM(B9:J9)</f>
        <v>113515</v>
      </c>
      <c r="L9"/>
      <c r="M9"/>
      <c r="N9"/>
    </row>
    <row r="10" spans="1:14" ht="16.5" customHeight="1">
      <c r="A10" s="22" t="s">
        <v>31</v>
      </c>
      <c r="B10" s="45">
        <v>70</v>
      </c>
      <c r="C10" s="45">
        <v>5</v>
      </c>
      <c r="D10" s="45">
        <v>5</v>
      </c>
      <c r="E10" s="45">
        <v>170</v>
      </c>
      <c r="F10" s="45">
        <v>12</v>
      </c>
      <c r="G10" s="45">
        <v>2</v>
      </c>
      <c r="H10" s="45">
        <v>0</v>
      </c>
      <c r="I10" s="45">
        <v>82</v>
      </c>
      <c r="J10" s="45">
        <v>0</v>
      </c>
      <c r="K10" s="38">
        <f>SUM(B10:J10)</f>
        <v>346</v>
      </c>
      <c r="L10"/>
      <c r="M10"/>
      <c r="N10"/>
    </row>
    <row r="11" spans="1:14" ht="16.5" customHeight="1">
      <c r="A11" s="44" t="s">
        <v>30</v>
      </c>
      <c r="B11" s="43">
        <v>322923</v>
      </c>
      <c r="C11" s="43">
        <v>262112</v>
      </c>
      <c r="D11" s="43">
        <v>335772</v>
      </c>
      <c r="E11" s="43">
        <v>176492</v>
      </c>
      <c r="F11" s="43">
        <v>220663</v>
      </c>
      <c r="G11" s="43">
        <v>222530</v>
      </c>
      <c r="H11" s="43">
        <v>260665</v>
      </c>
      <c r="I11" s="43">
        <v>364333</v>
      </c>
      <c r="J11" s="43">
        <v>120043</v>
      </c>
      <c r="K11" s="38">
        <f>SUM(B11:J11)</f>
        <v>2285533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1.121345551343972</v>
      </c>
      <c r="C16" s="39">
        <v>1.175603886425819</v>
      </c>
      <c r="D16" s="39">
        <v>1.03438933097946</v>
      </c>
      <c r="E16" s="39">
        <v>1.368997598930566</v>
      </c>
      <c r="F16" s="39">
        <v>1.046034183522162</v>
      </c>
      <c r="G16" s="39">
        <v>1.154265381409616</v>
      </c>
      <c r="H16" s="39">
        <v>1.138751059109313</v>
      </c>
      <c r="I16" s="39">
        <v>1.083178886518222</v>
      </c>
      <c r="J16" s="39">
        <v>1.045016396458033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1770075.4299999997</v>
      </c>
      <c r="C18" s="36">
        <f aca="true" t="shared" si="2" ref="C18:J18">SUM(C19:C27)</f>
        <v>1679748.96</v>
      </c>
      <c r="D18" s="36">
        <f t="shared" si="2"/>
        <v>2063699.75</v>
      </c>
      <c r="E18" s="36">
        <f t="shared" si="2"/>
        <v>1266530.59</v>
      </c>
      <c r="F18" s="36">
        <f t="shared" si="2"/>
        <v>1272512.83</v>
      </c>
      <c r="G18" s="36">
        <f t="shared" si="2"/>
        <v>1381738.5500000003</v>
      </c>
      <c r="H18" s="36">
        <f t="shared" si="2"/>
        <v>1274705.4600000002</v>
      </c>
      <c r="I18" s="36">
        <f t="shared" si="2"/>
        <v>1775394.9200000002</v>
      </c>
      <c r="J18" s="36">
        <f t="shared" si="2"/>
        <v>614339.25</v>
      </c>
      <c r="K18" s="36">
        <f>SUM(B18:J18)</f>
        <v>13098745.74</v>
      </c>
      <c r="L18"/>
      <c r="M18"/>
      <c r="N18"/>
    </row>
    <row r="19" spans="1:14" ht="16.5" customHeight="1">
      <c r="A19" s="35" t="s">
        <v>27</v>
      </c>
      <c r="B19" s="61">
        <f>ROUND((B13+B14)*B7,2)</f>
        <v>1530333.34</v>
      </c>
      <c r="C19" s="61">
        <f aca="true" t="shared" si="3" ref="C19:J19">ROUND((C13+C14)*C7,2)</f>
        <v>1380776.58</v>
      </c>
      <c r="D19" s="61">
        <f t="shared" si="3"/>
        <v>1933041.63</v>
      </c>
      <c r="E19" s="61">
        <f t="shared" si="3"/>
        <v>895399.02</v>
      </c>
      <c r="F19" s="61">
        <f t="shared" si="3"/>
        <v>1176021.56</v>
      </c>
      <c r="G19" s="61">
        <f t="shared" si="3"/>
        <v>1164937.36</v>
      </c>
      <c r="H19" s="61">
        <f t="shared" si="3"/>
        <v>1079541.11</v>
      </c>
      <c r="I19" s="61">
        <f t="shared" si="3"/>
        <v>1567424.6</v>
      </c>
      <c r="J19" s="61">
        <f t="shared" si="3"/>
        <v>574254.83</v>
      </c>
      <c r="K19" s="30">
        <f>SUM(B19:J19)</f>
        <v>11301730.030000001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185699.14</v>
      </c>
      <c r="C20" s="30">
        <f t="shared" si="4"/>
        <v>242469.73</v>
      </c>
      <c r="D20" s="30">
        <f t="shared" si="4"/>
        <v>66476.01</v>
      </c>
      <c r="E20" s="30">
        <f t="shared" si="4"/>
        <v>330400.09</v>
      </c>
      <c r="F20" s="30">
        <f t="shared" si="4"/>
        <v>54137.19</v>
      </c>
      <c r="G20" s="30">
        <f t="shared" si="4"/>
        <v>179709.51</v>
      </c>
      <c r="H20" s="30">
        <f t="shared" si="4"/>
        <v>149787.47</v>
      </c>
      <c r="I20" s="30">
        <f t="shared" si="4"/>
        <v>130376.63</v>
      </c>
      <c r="J20" s="30">
        <f t="shared" si="4"/>
        <v>25850.88</v>
      </c>
      <c r="K20" s="30">
        <f aca="true" t="shared" si="5" ref="K20:K26">SUM(B20:J20)</f>
        <v>1364906.65</v>
      </c>
      <c r="L20"/>
      <c r="M20"/>
      <c r="N20"/>
    </row>
    <row r="21" spans="1:14" ht="16.5" customHeight="1">
      <c r="A21" s="18" t="s">
        <v>25</v>
      </c>
      <c r="B21" s="30">
        <v>49787.14</v>
      </c>
      <c r="C21" s="30">
        <v>50701.99</v>
      </c>
      <c r="D21" s="30">
        <v>56151.57</v>
      </c>
      <c r="E21" s="30">
        <v>35570.19</v>
      </c>
      <c r="F21" s="30">
        <v>38866.47</v>
      </c>
      <c r="G21" s="30">
        <v>33438.75</v>
      </c>
      <c r="H21" s="30">
        <v>40070.77</v>
      </c>
      <c r="I21" s="30">
        <v>71553.95</v>
      </c>
      <c r="J21" s="30">
        <v>18247.11</v>
      </c>
      <c r="K21" s="30">
        <f t="shared" si="5"/>
        <v>394387.94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1328.66</v>
      </c>
      <c r="C24" s="30">
        <v>1260.92</v>
      </c>
      <c r="D24" s="30">
        <v>1550.1</v>
      </c>
      <c r="E24" s="30">
        <v>950.9</v>
      </c>
      <c r="F24" s="30">
        <v>956.11</v>
      </c>
      <c r="G24" s="30">
        <v>1036.87</v>
      </c>
      <c r="H24" s="30">
        <v>956.11</v>
      </c>
      <c r="I24" s="30">
        <v>1333.87</v>
      </c>
      <c r="J24" s="30">
        <v>461.12</v>
      </c>
      <c r="K24" s="30">
        <f t="shared" si="5"/>
        <v>9834.66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-150891.35</v>
      </c>
      <c r="C29" s="30">
        <f t="shared" si="6"/>
        <v>-94410.02</v>
      </c>
      <c r="D29" s="30">
        <f t="shared" si="6"/>
        <v>-133951.92999999993</v>
      </c>
      <c r="E29" s="30">
        <f t="shared" si="6"/>
        <v>-131733.94999999998</v>
      </c>
      <c r="F29" s="30">
        <f t="shared" si="6"/>
        <v>-62582.59</v>
      </c>
      <c r="G29" s="30">
        <f t="shared" si="6"/>
        <v>-127893.62</v>
      </c>
      <c r="H29" s="30">
        <f t="shared" si="6"/>
        <v>-49309.78999999999</v>
      </c>
      <c r="I29" s="30">
        <f t="shared" si="6"/>
        <v>-117928.08</v>
      </c>
      <c r="J29" s="30">
        <f t="shared" si="6"/>
        <v>-35388.71000000001</v>
      </c>
      <c r="K29" s="30">
        <f aca="true" t="shared" si="7" ref="K29:K37">SUM(B29:J29)</f>
        <v>-904090.0399999998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-143503.18</v>
      </c>
      <c r="C30" s="30">
        <f t="shared" si="8"/>
        <v>-87398.5</v>
      </c>
      <c r="D30" s="30">
        <f t="shared" si="8"/>
        <v>-102949.95</v>
      </c>
      <c r="E30" s="30">
        <f t="shared" si="8"/>
        <v>-126446.34</v>
      </c>
      <c r="F30" s="30">
        <f t="shared" si="8"/>
        <v>-57266</v>
      </c>
      <c r="G30" s="30">
        <f t="shared" si="8"/>
        <v>-122127.95</v>
      </c>
      <c r="H30" s="30">
        <f t="shared" si="8"/>
        <v>-43993.2</v>
      </c>
      <c r="I30" s="30">
        <f t="shared" si="8"/>
        <v>-110510.94</v>
      </c>
      <c r="J30" s="30">
        <f t="shared" si="8"/>
        <v>-26344.980000000003</v>
      </c>
      <c r="K30" s="30">
        <f t="shared" si="7"/>
        <v>-820541.0399999998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-78122</v>
      </c>
      <c r="C31" s="30">
        <f aca="true" t="shared" si="9" ref="C31:J31">-ROUND((C9)*$E$3,2)</f>
        <v>-78047.2</v>
      </c>
      <c r="D31" s="30">
        <f t="shared" si="9"/>
        <v>-77638</v>
      </c>
      <c r="E31" s="30">
        <f t="shared" si="9"/>
        <v>-51167.6</v>
      </c>
      <c r="F31" s="30">
        <f t="shared" si="9"/>
        <v>-57266</v>
      </c>
      <c r="G31" s="30">
        <f t="shared" si="9"/>
        <v>-29185.2</v>
      </c>
      <c r="H31" s="30">
        <f t="shared" si="9"/>
        <v>-26633.2</v>
      </c>
      <c r="I31" s="30">
        <f t="shared" si="9"/>
        <v>-83419.6</v>
      </c>
      <c r="J31" s="30">
        <f t="shared" si="9"/>
        <v>-17987.2</v>
      </c>
      <c r="K31" s="30">
        <f t="shared" si="7"/>
        <v>-499466.00000000006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-65381.18</v>
      </c>
      <c r="C34" s="30">
        <v>-9351.3</v>
      </c>
      <c r="D34" s="30">
        <v>-25311.95</v>
      </c>
      <c r="E34" s="30">
        <v>-75278.74</v>
      </c>
      <c r="F34" s="26">
        <v>0</v>
      </c>
      <c r="G34" s="30">
        <v>-92942.75</v>
      </c>
      <c r="H34" s="30">
        <v>-17360</v>
      </c>
      <c r="I34" s="30">
        <v>-27091.34</v>
      </c>
      <c r="J34" s="30">
        <v>-8357.78</v>
      </c>
      <c r="K34" s="30">
        <f t="shared" si="7"/>
        <v>-321075.04000000004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-7011.52</v>
      </c>
      <c r="D35" s="27">
        <f t="shared" si="10"/>
        <v>-31001.979999999952</v>
      </c>
      <c r="E35" s="27">
        <f t="shared" si="10"/>
        <v>-5287.61</v>
      </c>
      <c r="F35" s="27">
        <f t="shared" si="10"/>
        <v>-5316.59</v>
      </c>
      <c r="G35" s="27">
        <f t="shared" si="10"/>
        <v>-5765.67</v>
      </c>
      <c r="H35" s="27">
        <f t="shared" si="10"/>
        <v>-5316.59</v>
      </c>
      <c r="I35" s="27">
        <f t="shared" si="10"/>
        <v>-7417.14</v>
      </c>
      <c r="J35" s="27">
        <f t="shared" si="10"/>
        <v>-9043.73</v>
      </c>
      <c r="K35" s="30">
        <f t="shared" si="7"/>
        <v>-83548.99999999994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-7388.17</v>
      </c>
      <c r="C45" s="17">
        <v>-7011.52</v>
      </c>
      <c r="D45" s="17">
        <v>-8619.53</v>
      </c>
      <c r="E45" s="17">
        <v>-5287.61</v>
      </c>
      <c r="F45" s="17">
        <v>-5316.59</v>
      </c>
      <c r="G45" s="17">
        <v>-5765.67</v>
      </c>
      <c r="H45" s="17">
        <v>-5316.59</v>
      </c>
      <c r="I45" s="17">
        <v>-7417.14</v>
      </c>
      <c r="J45" s="17">
        <v>-2564.13</v>
      </c>
      <c r="K45" s="17">
        <f>SUM(B45:J45)</f>
        <v>-54686.94999999999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1619184.0799999996</v>
      </c>
      <c r="C49" s="27">
        <f>IF(C18+C29+C50&lt;0,0,C18+C29+C50)</f>
        <v>1585338.94</v>
      </c>
      <c r="D49" s="27">
        <f>IF(D18+D29+D50&lt;0,0,D18+D29+D50)</f>
        <v>1929747.82</v>
      </c>
      <c r="E49" s="27">
        <f>IF(E18+E29+E50&lt;0,0,E18+E29+E50)</f>
        <v>1134796.6400000001</v>
      </c>
      <c r="F49" s="27">
        <f>IF(F18+F29+F50&lt;0,0,F18+F29+F50)</f>
        <v>1209930.24</v>
      </c>
      <c r="G49" s="27">
        <f>IF(G18+G29+G50&lt;0,0,G18+G29+G50)</f>
        <v>1253844.9300000002</v>
      </c>
      <c r="H49" s="27">
        <f>IF(H18+H29+H50&lt;0,0,H18+H29+H50)</f>
        <v>1225395.6700000002</v>
      </c>
      <c r="I49" s="27">
        <f>IF(I18+I29+I50&lt;0,0,I18+I29+I50)</f>
        <v>1657466.84</v>
      </c>
      <c r="J49" s="27">
        <f>IF(J18+J29+J50&lt;0,0,J18+J29+J50)</f>
        <v>578950.54</v>
      </c>
      <c r="K49" s="20">
        <f>SUM(B49:J49)</f>
        <v>12194655.7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1619184.0899999999</v>
      </c>
      <c r="C55" s="10">
        <f t="shared" si="11"/>
        <v>1585338.95</v>
      </c>
      <c r="D55" s="10">
        <f t="shared" si="11"/>
        <v>1929747.82</v>
      </c>
      <c r="E55" s="10">
        <f t="shared" si="11"/>
        <v>1134796.64</v>
      </c>
      <c r="F55" s="10">
        <f t="shared" si="11"/>
        <v>1209930.24</v>
      </c>
      <c r="G55" s="10">
        <f t="shared" si="11"/>
        <v>1253844.93</v>
      </c>
      <c r="H55" s="10">
        <f t="shared" si="11"/>
        <v>1225395.66</v>
      </c>
      <c r="I55" s="10">
        <f>SUM(I56:I68)</f>
        <v>1657466.84</v>
      </c>
      <c r="J55" s="10">
        <f t="shared" si="11"/>
        <v>578950.55</v>
      </c>
      <c r="K55" s="5">
        <f>SUM(K56:K68)</f>
        <v>12194655.72</v>
      </c>
      <c r="L55" s="9"/>
    </row>
    <row r="56" spans="1:11" ht="16.5" customHeight="1">
      <c r="A56" s="7" t="s">
        <v>57</v>
      </c>
      <c r="B56" s="8">
        <v>1414519.22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1414519.22</v>
      </c>
    </row>
    <row r="57" spans="1:11" ht="16.5" customHeight="1">
      <c r="A57" s="7" t="s">
        <v>58</v>
      </c>
      <c r="B57" s="8">
        <v>204664.87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204664.87</v>
      </c>
    </row>
    <row r="58" spans="1:11" ht="16.5" customHeight="1">
      <c r="A58" s="7" t="s">
        <v>4</v>
      </c>
      <c r="B58" s="6">
        <v>0</v>
      </c>
      <c r="C58" s="8">
        <v>1585338.95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1585338.95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1929747.82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1929747.82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1134796.64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1134796.64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1209930.24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1209930.24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1253844.93</v>
      </c>
      <c r="H62" s="6">
        <v>0</v>
      </c>
      <c r="I62" s="6">
        <v>0</v>
      </c>
      <c r="J62" s="6">
        <v>0</v>
      </c>
      <c r="K62" s="5">
        <f t="shared" si="12"/>
        <v>1253844.93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1225395.66</v>
      </c>
      <c r="I63" s="6">
        <v>0</v>
      </c>
      <c r="J63" s="6">
        <v>0</v>
      </c>
      <c r="K63" s="5">
        <f t="shared" si="12"/>
        <v>1225395.66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615748.93</v>
      </c>
      <c r="J65" s="6">
        <v>0</v>
      </c>
      <c r="K65" s="5">
        <f t="shared" si="12"/>
        <v>615748.93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1041717.91</v>
      </c>
      <c r="J66" s="6">
        <v>0</v>
      </c>
      <c r="K66" s="5">
        <f t="shared" si="12"/>
        <v>1041717.91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578950.55</v>
      </c>
      <c r="K67" s="5">
        <f t="shared" si="12"/>
        <v>578950.55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2022-08-23T17:56:33Z</dcterms:modified>
  <cp:category/>
  <cp:version/>
  <cp:contentType/>
  <cp:contentStatus/>
</cp:coreProperties>
</file>