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<sst xmlns="http://schemas.openxmlformats.org/spreadsheetml/2006/main" count="77" uniqueCount="76">
  <si>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</si>
  <si>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</si>
  <si>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</si>
  <si>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</si>
  <si>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</si>
  <si>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</si>
  <si>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</si>
  <si>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</si>
  <si>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</si>
  <si>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</si>
  <si>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</si>
  <si>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</si>
  <si>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</si>
  <si>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</si>
  <si>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</si>
  <si>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</si>
  <si>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</si>
  <si>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</si>
  <si>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</si>
  <si>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</si>
  <si>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</si>
  <si>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</si>
  <si>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</si>
  <si>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</si>
  <si>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</si>
  <si>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</si>
  <si>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</si>
  <si>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</si>
  <si>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</si>
  <si>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</si>
  <si>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</si>
  <si>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</si>
  <si>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</si>
  <si>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</si>
  <si>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</si>
  <si>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</si>
  <si>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</si>
  <si>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</si>
  <si>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</si>
  <si>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</si>
  <si>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</si>
  <si>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</si>
  <si>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</si>
  <si>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</si>
  <si>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</si>
  <si>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</si>
  <si>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</si>
  <si>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</si>
  <si>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</si>
  <si>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</si>
  <si>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</si>
  <si>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</si>
  <si>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</si>
  <si>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</si>
  <si>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</si>
  <si>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</si>
  <si>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</si>
  <si>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</si>
  <si>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</si>
  <si>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</si>
  <si>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</si>
  <si>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</si>
  <si>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</si>
  <si>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</si>
  <si>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</si>
  <si>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29/08/22 - VENCIMENTO 05/09/22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</si>
  <si>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</si>
  <si>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</si>
  <si>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</si>
  <si>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</si>
  <si>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</si>
  <si>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</si>
  <si>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</si>
  <si>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</si>
  <si>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</si>
  <si>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Nota: (1) Revisões esporádicas de passageiros transportados em eventos, de ar condicionado e de fator de transição, período de 12 a 25/11/21, Fórmula 1, e de 14 a 28/04/22, Carnaval.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</si>
</sst>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310371</v>
      </c>
      <c r="C7" s="47">
        <f t="shared" si="0"/>
        <v>260445</v>
      </c>
      <c r="D7" s="47">
        <f t="shared" si="0"/>
        <v>317148</v>
      </c>
      <c r="E7" s="47">
        <f t="shared" si="0"/>
        <v>171103</v>
      </c>
      <c r="F7" s="47">
        <f t="shared" si="0"/>
        <v>211569</v>
      </c>
      <c r="G7" s="47">
        <f t="shared" si="0"/>
        <v>210511</v>
      </c>
      <c r="H7" s="47">
        <f t="shared" si="0"/>
        <v>249500</v>
      </c>
      <c r="I7" s="47">
        <f t="shared" si="0"/>
        <v>358049</v>
      </c>
      <c r="J7" s="47">
        <f t="shared" si="0"/>
        <v>114978</v>
      </c>
      <c r="K7" s="47">
        <f t="shared" si="0"/>
        <v>2203674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17695</v>
      </c>
      <c r="C8" s="45">
        <f t="shared" si="1"/>
        <v>18086</v>
      </c>
      <c r="D8" s="45">
        <f t="shared" si="1"/>
        <v>17576</v>
      </c>
      <c r="E8" s="45">
        <f t="shared" si="1"/>
        <v>11524</v>
      </c>
      <c r="F8" s="45">
        <f t="shared" si="1"/>
        <v>12870</v>
      </c>
      <c r="G8" s="45">
        <f t="shared" si="1"/>
        <v>6842</v>
      </c>
      <c r="H8" s="45">
        <f t="shared" si="1"/>
        <v>6326</v>
      </c>
      <c r="I8" s="45">
        <f t="shared" si="1"/>
        <v>18871</v>
      </c>
      <c r="J8" s="45">
        <f t="shared" si="1"/>
        <v>3858</v>
      </c>
      <c r="K8" s="38">
        <f>SUM(B8:J8)</f>
        <v>113648</v>
      </c>
      <c r="L8"/>
      <c r="M8"/>
      <c r="N8"/>
    </row>
    <row r="9" spans="1:14" ht="16.5" customHeight="1">
      <c r="A9" s="22" t="s">
        <v>31</v>
      </c>
      <c r="B9" s="45">
        <v>17640</v>
      </c>
      <c r="C9" s="45">
        <v>18082</v>
      </c>
      <c r="D9" s="45">
        <v>17569</v>
      </c>
      <c r="E9" s="45">
        <v>11398</v>
      </c>
      <c r="F9" s="45">
        <v>12856</v>
      </c>
      <c r="G9" s="45">
        <v>6841</v>
      </c>
      <c r="H9" s="45">
        <v>6326</v>
      </c>
      <c r="I9" s="45">
        <v>18787</v>
      </c>
      <c r="J9" s="45">
        <v>3858</v>
      </c>
      <c r="K9" s="38">
        <f>SUM(B9:J9)</f>
        <v>113357</v>
      </c>
      <c r="L9"/>
      <c r="M9"/>
      <c r="N9"/>
    </row>
    <row r="10" spans="1:14" ht="16.5" customHeight="1">
      <c r="A10" s="22" t="s">
        <v>30</v>
      </c>
      <c r="B10" s="45">
        <v>55</v>
      </c>
      <c r="C10" s="45">
        <v>4</v>
      </c>
      <c r="D10" s="45">
        <v>7</v>
      </c>
      <c r="E10" s="45">
        <v>126</v>
      </c>
      <c r="F10" s="45">
        <v>14</v>
      </c>
      <c r="G10" s="45">
        <v>1</v>
      </c>
      <c r="H10" s="45">
        <v>0</v>
      </c>
      <c r="I10" s="45">
        <v>84</v>
      </c>
      <c r="J10" s="45">
        <v>0</v>
      </c>
      <c r="K10" s="38">
        <f>SUM(B10:J10)</f>
        <v>291</v>
      </c>
      <c r="L10"/>
      <c r="M10"/>
      <c r="N10"/>
    </row>
    <row r="11" spans="1:14" ht="16.5" customHeight="1">
      <c r="A11" s="44" t="s">
        <v>29</v>
      </c>
      <c r="B11" s="43">
        <v>292676</v>
      </c>
      <c r="C11" s="43">
        <v>242359</v>
      </c>
      <c r="D11" s="43">
        <v>299572</v>
      </c>
      <c r="E11" s="43">
        <v>159579</v>
      </c>
      <c r="F11" s="43">
        <v>198699</v>
      </c>
      <c r="G11" s="43">
        <v>203669</v>
      </c>
      <c r="H11" s="43">
        <v>243174</v>
      </c>
      <c r="I11" s="43">
        <v>339178</v>
      </c>
      <c r="J11" s="43">
        <v>111120</v>
      </c>
      <c r="K11" s="38">
        <f>SUM(B11:J11)</f>
        <v>2090026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8">
        <f>SUM(B14:J14)</f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1.217404046030051</v>
      </c>
      <c r="C16" s="39">
        <v>1.252500784786672</v>
      </c>
      <c r="D16" s="39">
        <v>1.135514893858251</v>
      </c>
      <c r="E16" s="39">
        <v>1.477888447835477</v>
      </c>
      <c r="F16" s="39">
        <v>1.145018296624913</v>
      </c>
      <c r="G16" s="39">
        <v>1.245880033801315</v>
      </c>
      <c r="H16" s="39">
        <v>1.202394003163317</v>
      </c>
      <c r="I16" s="39">
        <v>1.151467409403427</v>
      </c>
      <c r="J16" s="39">
        <v>1.115685100611511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1751165.9699999997</v>
      </c>
      <c r="C18" s="36">
        <f aca="true" t="shared" si="2" ref="C18:J18">SUM(C19:C27)</f>
        <v>1665257.6</v>
      </c>
      <c r="D18" s="36">
        <f t="shared" si="2"/>
        <v>2032807.91</v>
      </c>
      <c r="E18" s="36">
        <f t="shared" si="2"/>
        <v>1242271.2300000002</v>
      </c>
      <c r="F18" s="36">
        <f t="shared" si="2"/>
        <v>1262633.8800000001</v>
      </c>
      <c r="G18" s="36">
        <f t="shared" si="2"/>
        <v>1370635.9800000002</v>
      </c>
      <c r="H18" s="36">
        <f t="shared" si="2"/>
        <v>1259641.3000000003</v>
      </c>
      <c r="I18" s="36">
        <f t="shared" si="2"/>
        <v>1763547.36</v>
      </c>
      <c r="J18" s="36">
        <f t="shared" si="2"/>
        <v>607946.16</v>
      </c>
      <c r="K18" s="36">
        <f>SUM(B18:J18)</f>
        <v>12955907.39</v>
      </c>
      <c r="L18"/>
      <c r="M18"/>
      <c r="N18"/>
    </row>
    <row r="19" spans="1:14" ht="16.5" customHeight="1">
      <c r="A19" s="35" t="s">
        <v>26</v>
      </c>
      <c r="B19" s="61">
        <f>ROUND((B13+B14)*B7,2)</f>
        <v>1393907.2</v>
      </c>
      <c r="C19" s="61">
        <f aca="true" t="shared" si="3" ref="C19:J19">ROUND((C13+C14)*C7,2)</f>
        <v>1285009.59</v>
      </c>
      <c r="D19" s="61">
        <f t="shared" si="3"/>
        <v>1734640.99</v>
      </c>
      <c r="E19" s="61">
        <f t="shared" si="3"/>
        <v>813663.21</v>
      </c>
      <c r="F19" s="61">
        <f t="shared" si="3"/>
        <v>1064699.84</v>
      </c>
      <c r="G19" s="61">
        <f t="shared" si="3"/>
        <v>1070111.62</v>
      </c>
      <c r="H19" s="61">
        <f t="shared" si="3"/>
        <v>1009851.25</v>
      </c>
      <c r="I19" s="61">
        <f t="shared" si="3"/>
        <v>1463883.34</v>
      </c>
      <c r="J19" s="61">
        <f t="shared" si="3"/>
        <v>531911.22</v>
      </c>
      <c r="K19" s="30">
        <f>SUM(B19:J19)</f>
        <v>10367678.260000002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303041.07</v>
      </c>
      <c r="C20" s="30">
        <f t="shared" si="4"/>
        <v>324465.93</v>
      </c>
      <c r="D20" s="30">
        <f t="shared" si="4"/>
        <v>235069.69</v>
      </c>
      <c r="E20" s="30">
        <f t="shared" si="4"/>
        <v>388840.25</v>
      </c>
      <c r="F20" s="30">
        <f t="shared" si="4"/>
        <v>154400.96</v>
      </c>
      <c r="G20" s="30">
        <f t="shared" si="4"/>
        <v>263119.08</v>
      </c>
      <c r="H20" s="30">
        <f t="shared" si="4"/>
        <v>204387.84</v>
      </c>
      <c r="I20" s="30">
        <f t="shared" si="4"/>
        <v>221730.62</v>
      </c>
      <c r="J20" s="30">
        <f t="shared" si="4"/>
        <v>61534.2</v>
      </c>
      <c r="K20" s="30">
        <f aca="true" t="shared" si="5" ref="K18:K26">SUM(B20:J20)</f>
        <v>2156589.64</v>
      </c>
      <c r="L20"/>
      <c r="M20"/>
      <c r="N20"/>
    </row>
    <row r="21" spans="1:14" ht="16.5" customHeight="1">
      <c r="A21" s="18" t="s">
        <v>24</v>
      </c>
      <c r="B21" s="30">
        <v>49959.63</v>
      </c>
      <c r="C21" s="30">
        <v>49978.81</v>
      </c>
      <c r="D21" s="30">
        <v>55073.94</v>
      </c>
      <c r="E21" s="30">
        <v>34614.29</v>
      </c>
      <c r="F21" s="30">
        <v>40042.86</v>
      </c>
      <c r="G21" s="30">
        <v>33749.74</v>
      </c>
      <c r="H21" s="30">
        <v>40094.83</v>
      </c>
      <c r="I21" s="30">
        <v>71891.06</v>
      </c>
      <c r="J21" s="30">
        <v>18514.31</v>
      </c>
      <c r="K21" s="30">
        <f t="shared" si="5"/>
        <v>393919.47000000003</v>
      </c>
      <c r="L21"/>
      <c r="M21"/>
      <c r="N21"/>
    </row>
    <row r="22" spans="1:14" ht="16.5" customHeight="1">
      <c r="A22" s="18" t="s">
        <v>23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71</v>
      </c>
      <c r="B24" s="30">
        <v>1328.66</v>
      </c>
      <c r="C24" s="30">
        <v>1263.53</v>
      </c>
      <c r="D24" s="30">
        <v>1542.28</v>
      </c>
      <c r="E24" s="30">
        <v>943.09</v>
      </c>
      <c r="F24" s="30">
        <v>958.72</v>
      </c>
      <c r="G24" s="30">
        <v>1039.48</v>
      </c>
      <c r="H24" s="30">
        <v>956.11</v>
      </c>
      <c r="I24" s="30">
        <v>1336.47</v>
      </c>
      <c r="J24" s="30">
        <v>461.12</v>
      </c>
      <c r="K24" s="30">
        <f t="shared" si="5"/>
        <v>9829.460000000001</v>
      </c>
      <c r="L24"/>
      <c r="M24"/>
      <c r="N24"/>
    </row>
    <row r="25" spans="1:14" ht="16.5" customHeight="1">
      <c r="A25" s="62" t="s">
        <v>72</v>
      </c>
      <c r="B25" s="30">
        <v>859.89</v>
      </c>
      <c r="C25" s="30">
        <v>790.68</v>
      </c>
      <c r="D25" s="30">
        <v>949.59</v>
      </c>
      <c r="E25" s="30">
        <v>551.98</v>
      </c>
      <c r="F25" s="30">
        <v>575.75</v>
      </c>
      <c r="G25" s="30">
        <v>656.05</v>
      </c>
      <c r="H25" s="30">
        <v>664.26</v>
      </c>
      <c r="I25" s="30">
        <v>952.55</v>
      </c>
      <c r="J25" s="30">
        <v>301.83</v>
      </c>
      <c r="K25" s="30">
        <f t="shared" si="5"/>
        <v>6302.58</v>
      </c>
      <c r="L25"/>
      <c r="M25"/>
      <c r="N25"/>
    </row>
    <row r="26" spans="1:14" ht="16.5" customHeight="1">
      <c r="A26" s="62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-158821.43000000002</v>
      </c>
      <c r="C29" s="30">
        <f t="shared" si="6"/>
        <v>-87760.9</v>
      </c>
      <c r="D29" s="30">
        <f t="shared" si="6"/>
        <v>-136167.16999999995</v>
      </c>
      <c r="E29" s="30">
        <f t="shared" si="6"/>
        <v>-136252.21</v>
      </c>
      <c r="F29" s="30">
        <f t="shared" si="6"/>
        <v>-44216.47</v>
      </c>
      <c r="G29" s="30">
        <f t="shared" si="6"/>
        <v>-129274.87</v>
      </c>
      <c r="H29" s="30">
        <f t="shared" si="6"/>
        <v>-51506.92999999999</v>
      </c>
      <c r="I29" s="30">
        <f t="shared" si="6"/>
        <v>-118739.99</v>
      </c>
      <c r="J29" s="30">
        <f t="shared" si="6"/>
        <v>-34856.19</v>
      </c>
      <c r="K29" s="30">
        <f aca="true" t="shared" si="7" ref="K29:K37">SUM(B29:J29)</f>
        <v>-897596.1599999999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-151433.26</v>
      </c>
      <c r="C30" s="30">
        <f t="shared" si="8"/>
        <v>-86822.12</v>
      </c>
      <c r="D30" s="30">
        <f t="shared" si="8"/>
        <v>-105208.65000000001</v>
      </c>
      <c r="E30" s="30">
        <f t="shared" si="8"/>
        <v>-131008.06</v>
      </c>
      <c r="F30" s="30">
        <f t="shared" si="8"/>
        <v>-56566.4</v>
      </c>
      <c r="G30" s="30">
        <f t="shared" si="8"/>
        <v>-123494.70999999999</v>
      </c>
      <c r="H30" s="30">
        <f t="shared" si="8"/>
        <v>-46190.34</v>
      </c>
      <c r="I30" s="30">
        <f t="shared" si="8"/>
        <v>-111308.36</v>
      </c>
      <c r="J30" s="30">
        <f t="shared" si="8"/>
        <v>-25812.46</v>
      </c>
      <c r="K30" s="30">
        <f t="shared" si="7"/>
        <v>-837844.3599999999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-77616</v>
      </c>
      <c r="C31" s="30">
        <f aca="true" t="shared" si="9" ref="C31:J31">-ROUND((C9)*$E$3,2)</f>
        <v>-79560.8</v>
      </c>
      <c r="D31" s="30">
        <f t="shared" si="9"/>
        <v>-77303.6</v>
      </c>
      <c r="E31" s="30">
        <f t="shared" si="9"/>
        <v>-50151.2</v>
      </c>
      <c r="F31" s="30">
        <f t="shared" si="9"/>
        <v>-56566.4</v>
      </c>
      <c r="G31" s="30">
        <f t="shared" si="9"/>
        <v>-30100.4</v>
      </c>
      <c r="H31" s="30">
        <f t="shared" si="9"/>
        <v>-27834.4</v>
      </c>
      <c r="I31" s="30">
        <f t="shared" si="9"/>
        <v>-82662.8</v>
      </c>
      <c r="J31" s="30">
        <f t="shared" si="9"/>
        <v>-16975.2</v>
      </c>
      <c r="K31" s="30">
        <f t="shared" si="7"/>
        <v>-498770.80000000005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-73817.26</v>
      </c>
      <c r="C34" s="30">
        <v>-7261.32</v>
      </c>
      <c r="D34" s="30">
        <v>-27905.05</v>
      </c>
      <c r="E34" s="30">
        <v>-80856.86</v>
      </c>
      <c r="F34" s="26">
        <v>0</v>
      </c>
      <c r="G34" s="30">
        <v>-93394.31</v>
      </c>
      <c r="H34" s="30">
        <v>-18355.94</v>
      </c>
      <c r="I34" s="30">
        <v>-28645.56</v>
      </c>
      <c r="J34" s="30">
        <v>-8837.26</v>
      </c>
      <c r="K34" s="30">
        <f t="shared" si="7"/>
        <v>-339073.56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-7388.17</v>
      </c>
      <c r="C35" s="27">
        <f t="shared" si="10"/>
        <v>-7026.01</v>
      </c>
      <c r="D35" s="27">
        <f t="shared" si="10"/>
        <v>-30958.519999999953</v>
      </c>
      <c r="E35" s="27">
        <f t="shared" si="10"/>
        <v>-5244.15</v>
      </c>
      <c r="F35" s="27">
        <f t="shared" si="10"/>
        <v>-5331.07</v>
      </c>
      <c r="G35" s="27">
        <f t="shared" si="10"/>
        <v>-5780.16</v>
      </c>
      <c r="H35" s="27">
        <f t="shared" si="10"/>
        <v>-5316.59</v>
      </c>
      <c r="I35" s="27">
        <f t="shared" si="10"/>
        <v>-7431.63</v>
      </c>
      <c r="J35" s="27">
        <f t="shared" si="10"/>
        <v>-9043.73</v>
      </c>
      <c r="K35" s="30">
        <f t="shared" si="7"/>
        <v>-83520.02999999996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27">
        <v>1566000</v>
      </c>
      <c r="E43" s="17">
        <v>0</v>
      </c>
      <c r="F43" s="17">
        <v>0</v>
      </c>
      <c r="G43" s="17">
        <v>0</v>
      </c>
      <c r="H43" s="27">
        <v>972000</v>
      </c>
      <c r="I43" s="17">
        <v>0</v>
      </c>
      <c r="J43" s="17">
        <v>0</v>
      </c>
      <c r="K43" s="27">
        <f>SUM(B43:J43)</f>
        <v>2538000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27">
        <v>-1566000</v>
      </c>
      <c r="E44" s="17">
        <v>0</v>
      </c>
      <c r="F44" s="17">
        <v>0</v>
      </c>
      <c r="G44" s="17">
        <v>0</v>
      </c>
      <c r="H44" s="27">
        <v>-972000</v>
      </c>
      <c r="I44" s="17">
        <v>0</v>
      </c>
      <c r="J44" s="17">
        <v>0</v>
      </c>
      <c r="K44" s="27">
        <f>SUM(B44:J44)</f>
        <v>-2538000</v>
      </c>
      <c r="L44" s="24"/>
      <c r="M44"/>
      <c r="N44"/>
    </row>
    <row r="45" spans="1:14" s="23" customFormat="1" ht="16.5" customHeight="1">
      <c r="A45" s="25" t="s">
        <v>68</v>
      </c>
      <c r="B45" s="27">
        <v>-7388.17</v>
      </c>
      <c r="C45" s="27">
        <v>-7026.01</v>
      </c>
      <c r="D45" s="27">
        <v>-8576.07</v>
      </c>
      <c r="E45" s="27">
        <v>-5244.15</v>
      </c>
      <c r="F45" s="27">
        <v>-5331.07</v>
      </c>
      <c r="G45" s="27">
        <v>-5780.16</v>
      </c>
      <c r="H45" s="27">
        <v>-5316.59</v>
      </c>
      <c r="I45" s="27">
        <v>-7431.63</v>
      </c>
      <c r="J45" s="27">
        <v>-2564.13</v>
      </c>
      <c r="K45" s="27">
        <f>SUM(B45:J45)</f>
        <v>-54657.979999999996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0</v>
      </c>
      <c r="C47" s="27">
        <v>6087.23</v>
      </c>
      <c r="D47" s="17">
        <v>0</v>
      </c>
      <c r="E47" s="17">
        <v>0</v>
      </c>
      <c r="F47" s="27">
        <v>17681</v>
      </c>
      <c r="G47" s="17">
        <v>0</v>
      </c>
      <c r="H47" s="17">
        <v>0</v>
      </c>
      <c r="I47" s="17">
        <v>0</v>
      </c>
      <c r="J47" s="17">
        <v>0</v>
      </c>
      <c r="K47" s="27">
        <f>SUM(B47:J47)</f>
        <v>23768.23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1592344.5399999998</v>
      </c>
      <c r="C49" s="27">
        <f>IF(C18+C29+C50&lt;0,0,C18+C29+C50)</f>
        <v>1577496.7000000002</v>
      </c>
      <c r="D49" s="27">
        <f>IF(D18+D29+D50&lt;0,0,D18+D29+D50)</f>
        <v>1896640.74</v>
      </c>
      <c r="E49" s="27">
        <f>IF(E18+E29+E50&lt;0,0,E18+E29+E50)</f>
        <v>1106019.0200000003</v>
      </c>
      <c r="F49" s="27">
        <f>IF(F18+F29+F50&lt;0,0,F18+F29+F50)</f>
        <v>1218417.4100000001</v>
      </c>
      <c r="G49" s="27">
        <f>IF(G18+G29+G50&lt;0,0,G18+G29+G50)</f>
        <v>1241361.1100000003</v>
      </c>
      <c r="H49" s="27">
        <f>IF(H18+H29+H50&lt;0,0,H18+H29+H50)</f>
        <v>1208134.3700000003</v>
      </c>
      <c r="I49" s="27">
        <f>IF(I18+I29+I50&lt;0,0,I18+I29+I50)</f>
        <v>1644807.37</v>
      </c>
      <c r="J49" s="27">
        <f>IF(J18+J29+J50&lt;0,0,J18+J29+J50)</f>
        <v>573089.97</v>
      </c>
      <c r="K49" s="20">
        <f>SUM(B49:J49)</f>
        <v>12058311.230000002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1592344.53</v>
      </c>
      <c r="C55" s="10">
        <f t="shared" si="11"/>
        <v>1577496.69</v>
      </c>
      <c r="D55" s="10">
        <f t="shared" si="11"/>
        <v>1896640.73</v>
      </c>
      <c r="E55" s="10">
        <f t="shared" si="11"/>
        <v>1106019.01</v>
      </c>
      <c r="F55" s="10">
        <f t="shared" si="11"/>
        <v>1218417.41</v>
      </c>
      <c r="G55" s="10">
        <f t="shared" si="11"/>
        <v>1241361.11</v>
      </c>
      <c r="H55" s="10">
        <f t="shared" si="11"/>
        <v>1208134.37</v>
      </c>
      <c r="I55" s="10">
        <f>SUM(I56:I68)</f>
        <v>1644807.3599999999</v>
      </c>
      <c r="J55" s="10">
        <f t="shared" si="11"/>
        <v>573089.98</v>
      </c>
      <c r="K55" s="5">
        <f>SUM(K56:K68)</f>
        <v>12058311.189999998</v>
      </c>
      <c r="L55" s="9"/>
    </row>
    <row r="56" spans="1:11" ht="16.5" customHeight="1">
      <c r="A56" s="7" t="s">
        <v>56</v>
      </c>
      <c r="B56" s="8">
        <v>1391868.35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1391868.35</v>
      </c>
    </row>
    <row r="57" spans="1:11" ht="16.5" customHeight="1">
      <c r="A57" s="7" t="s">
        <v>57</v>
      </c>
      <c r="B57" s="8">
        <v>200476.18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200476.18</v>
      </c>
    </row>
    <row r="58" spans="1:11" ht="16.5" customHeight="1">
      <c r="A58" s="7" t="s">
        <v>4</v>
      </c>
      <c r="B58" s="6">
        <v>0</v>
      </c>
      <c r="C58" s="8">
        <v>1577496.69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1577496.69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1896640.73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1896640.73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1106019.01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1106019.01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1218417.41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1218417.41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1241361.11</v>
      </c>
      <c r="H62" s="6">
        <v>0</v>
      </c>
      <c r="I62" s="6">
        <v>0</v>
      </c>
      <c r="J62" s="6">
        <v>0</v>
      </c>
      <c r="K62" s="5">
        <f t="shared" si="12"/>
        <v>1241361.11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1208134.37</v>
      </c>
      <c r="I63" s="6">
        <v>0</v>
      </c>
      <c r="J63" s="6">
        <v>0</v>
      </c>
      <c r="K63" s="5">
        <f t="shared" si="12"/>
        <v>1208134.37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606111.51</v>
      </c>
      <c r="J65" s="6">
        <v>0</v>
      </c>
      <c r="K65" s="5">
        <f t="shared" si="12"/>
        <v>606111.51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1038695.85</v>
      </c>
      <c r="J66" s="6">
        <v>0</v>
      </c>
      <c r="K66" s="5">
        <f t="shared" si="12"/>
        <v>1038695.85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573089.98</v>
      </c>
      <c r="K67" s="5">
        <f t="shared" si="12"/>
        <v>573089.98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2022-09-06T12:32:55Z</dcterms:modified>
  <cp:category/>
  <cp:version/>
  <cp:contentType/>
  <cp:contentStatus/>
</cp:coreProperties>
</file>