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<sst xmlns="http://schemas.openxmlformats.org/spreadsheetml/2006/main" count="90" uniqueCount="87">
  <si>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</si>
  <si>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</si>
  <si>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</si>
  <si>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</si>
  <si>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</si>
  <si>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</si>
  <si>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</si>
  <si>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</si>
  <si>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</si>
  <si>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</si>
  <si>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</si>
  <si>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</si>
  <si>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</si>
  <si>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</si>
  <si>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</si>
  <si>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</si>
  <si>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</si>
  <si>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</si>
  <si>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</si>
  <si>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</si>
  <si>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</si>
  <si>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</si>
  <si>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</si>
  <si>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</si>
  <si>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</si>
  <si>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</si>
  <si>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</si>
  <si>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</si>
  <si>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</si>
  <si>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</si>
  <si>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</si>
  <si>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</si>
  <si>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</si>
  <si>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</si>
  <si>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</si>
  <si>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</si>
  <si>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</si>
  <si>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</si>
  <si>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</si>
  <si>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</si>
  <si>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</si>
  <si>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</si>
  <si>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</si>
  <si>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</si>
  <si>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</si>
  <si>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</si>
  <si>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</si>
  <si>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</si>
  <si>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</si>
  <si>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</si>
  <si>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</si>
  <si>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</si>
  <si>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</si>
  <si>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</si>
  <si>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</si>
  <si>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</si>
  <si>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</si>
  <si>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</si>
  <si>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</si>
  <si>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</si>
  <si>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</si>
  <si>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</si>
  <si>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</si>
  <si>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</si>
  <si>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</si>
  <si>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</si>
  <si>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02/08/22 - VENCIMENTO 09/08/22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</si>
  <si>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</si>
  <si>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</si>
  <si>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</si>
  <si>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</si>
  <si>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</si>
  <si>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</si>
  <si>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</si>
  <si>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</si>
  <si>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</si>
  <si>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</si>
  <si>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</si>
  <si>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</si>
  <si>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</si>
  <si>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</si>
  <si>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</si>
  <si>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</si>
  <si>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</si>
  <si>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</si>
  <si>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</si>
  <si>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5.4. Revisão de Remuneração pelo Serviço Atende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</si>
</sst>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383898</v>
      </c>
      <c r="C7" s="9">
        <f t="shared" si="0"/>
        <v>273435</v>
      </c>
      <c r="D7" s="9">
        <f t="shared" si="0"/>
        <v>269240</v>
      </c>
      <c r="E7" s="9">
        <f t="shared" si="0"/>
        <v>67024</v>
      </c>
      <c r="F7" s="9">
        <f t="shared" si="0"/>
        <v>222975</v>
      </c>
      <c r="G7" s="9">
        <f t="shared" si="0"/>
        <v>368679</v>
      </c>
      <c r="H7" s="9">
        <f t="shared" si="0"/>
        <v>42800</v>
      </c>
      <c r="I7" s="9">
        <f t="shared" si="0"/>
        <v>290727</v>
      </c>
      <c r="J7" s="9">
        <f t="shared" si="0"/>
        <v>236159</v>
      </c>
      <c r="K7" s="9">
        <f t="shared" si="0"/>
        <v>351480</v>
      </c>
      <c r="L7" s="9">
        <f t="shared" si="0"/>
        <v>275764</v>
      </c>
      <c r="M7" s="9">
        <f t="shared" si="0"/>
        <v>129411</v>
      </c>
      <c r="N7" s="9">
        <f t="shared" si="0"/>
        <v>81794</v>
      </c>
      <c r="O7" s="9">
        <f t="shared" si="0"/>
        <v>2993386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12365</v>
      </c>
      <c r="C8" s="11">
        <f t="shared" si="1"/>
        <v>13497</v>
      </c>
      <c r="D8" s="11">
        <f t="shared" si="1"/>
        <v>9699</v>
      </c>
      <c r="E8" s="11">
        <f t="shared" si="1"/>
        <v>2178</v>
      </c>
      <c r="F8" s="11">
        <f t="shared" si="1"/>
        <v>7623</v>
      </c>
      <c r="G8" s="11">
        <f t="shared" si="1"/>
        <v>11597</v>
      </c>
      <c r="H8" s="11">
        <f t="shared" si="1"/>
        <v>2078</v>
      </c>
      <c r="I8" s="11">
        <f t="shared" si="1"/>
        <v>15313</v>
      </c>
      <c r="J8" s="11">
        <f t="shared" si="1"/>
        <v>10225</v>
      </c>
      <c r="K8" s="11">
        <f t="shared" si="1"/>
        <v>8004</v>
      </c>
      <c r="L8" s="11">
        <f t="shared" si="1"/>
        <v>7150</v>
      </c>
      <c r="M8" s="11">
        <f t="shared" si="1"/>
        <v>5273</v>
      </c>
      <c r="N8" s="11">
        <f t="shared" si="1"/>
        <v>3979</v>
      </c>
      <c r="O8" s="11">
        <f t="shared" si="1"/>
        <v>108981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12365</v>
      </c>
      <c r="C9" s="11">
        <v>13497</v>
      </c>
      <c r="D9" s="11">
        <v>9699</v>
      </c>
      <c r="E9" s="11">
        <v>2178</v>
      </c>
      <c r="F9" s="11">
        <v>7623</v>
      </c>
      <c r="G9" s="11">
        <v>11597</v>
      </c>
      <c r="H9" s="11">
        <v>2078</v>
      </c>
      <c r="I9" s="11">
        <v>15312</v>
      </c>
      <c r="J9" s="11">
        <v>10225</v>
      </c>
      <c r="K9" s="11">
        <v>7998</v>
      </c>
      <c r="L9" s="11">
        <v>7147</v>
      </c>
      <c r="M9" s="11">
        <v>5267</v>
      </c>
      <c r="N9" s="11">
        <v>3969</v>
      </c>
      <c r="O9" s="11">
        <f>SUM(B9:N9)</f>
        <v>108955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6</v>
      </c>
      <c r="L10" s="13">
        <v>3</v>
      </c>
      <c r="M10" s="13">
        <v>6</v>
      </c>
      <c r="N10" s="13">
        <v>10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371533</v>
      </c>
      <c r="C11" s="13">
        <v>259938</v>
      </c>
      <c r="D11" s="13">
        <v>259541</v>
      </c>
      <c r="E11" s="13">
        <v>64846</v>
      </c>
      <c r="F11" s="13">
        <v>215352</v>
      </c>
      <c r="G11" s="13">
        <v>357082</v>
      </c>
      <c r="H11" s="13">
        <v>40722</v>
      </c>
      <c r="I11" s="13">
        <v>275414</v>
      </c>
      <c r="J11" s="13">
        <v>225934</v>
      </c>
      <c r="K11" s="13">
        <v>343476</v>
      </c>
      <c r="L11" s="13">
        <v>268614</v>
      </c>
      <c r="M11" s="13">
        <v>124138</v>
      </c>
      <c r="N11" s="13">
        <v>77815</v>
      </c>
      <c r="O11" s="11">
        <f>SUM(B11:N11)</f>
        <v>2884405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1.22876031627214</v>
      </c>
      <c r="C16" s="19">
        <v>1.250452392159087</v>
      </c>
      <c r="D16" s="19">
        <v>1.265934295595934</v>
      </c>
      <c r="E16" s="19">
        <v>0.921905981699942</v>
      </c>
      <c r="F16" s="19">
        <v>1.405494330059156</v>
      </c>
      <c r="G16" s="19">
        <v>1.460738377518105</v>
      </c>
      <c r="H16" s="19">
        <v>1.678894283381253</v>
      </c>
      <c r="I16" s="19">
        <v>1.189012185705067</v>
      </c>
      <c r="J16" s="19">
        <v>1.301442444017518</v>
      </c>
      <c r="K16" s="19">
        <v>1.178228431573743</v>
      </c>
      <c r="L16" s="19">
        <v>1.221113709051422</v>
      </c>
      <c r="M16" s="19">
        <v>1.245703925916245</v>
      </c>
      <c r="N16" s="19">
        <v>1.135395487705891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1519882.8400000003</v>
      </c>
      <c r="C18" s="24">
        <f t="shared" si="2"/>
        <v>1113265.06</v>
      </c>
      <c r="D18" s="24">
        <f t="shared" si="2"/>
        <v>962100.1500000001</v>
      </c>
      <c r="E18" s="24">
        <f t="shared" si="2"/>
        <v>304516.14</v>
      </c>
      <c r="F18" s="24">
        <f t="shared" si="2"/>
        <v>1023271.7</v>
      </c>
      <c r="G18" s="24">
        <f t="shared" si="2"/>
        <v>1469086.3099999998</v>
      </c>
      <c r="H18" s="24">
        <f t="shared" si="2"/>
        <v>259223.4</v>
      </c>
      <c r="I18" s="24">
        <f t="shared" si="2"/>
        <v>1126326.34</v>
      </c>
      <c r="J18" s="24">
        <f t="shared" si="2"/>
        <v>993148.8800000001</v>
      </c>
      <c r="K18" s="24">
        <f t="shared" si="2"/>
        <v>1291388.8199999998</v>
      </c>
      <c r="L18" s="24">
        <f t="shared" si="2"/>
        <v>1201575.2099999997</v>
      </c>
      <c r="M18" s="24">
        <f t="shared" si="2"/>
        <v>665975.8900000001</v>
      </c>
      <c r="N18" s="24">
        <f t="shared" si="2"/>
        <v>341695.6600000001</v>
      </c>
      <c r="O18" s="24">
        <f>O19+O20+O21+O22+O23+O24+O25+O27</f>
        <v>12267938.09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1127278.09</v>
      </c>
      <c r="C19" s="30">
        <f t="shared" si="3"/>
        <v>829465.07</v>
      </c>
      <c r="D19" s="30">
        <f t="shared" si="3"/>
        <v>716286.1</v>
      </c>
      <c r="E19" s="30">
        <f t="shared" si="3"/>
        <v>304617.38</v>
      </c>
      <c r="F19" s="30">
        <f t="shared" si="3"/>
        <v>687565.71</v>
      </c>
      <c r="G19" s="30">
        <f t="shared" si="3"/>
        <v>935412.36</v>
      </c>
      <c r="H19" s="30">
        <f t="shared" si="3"/>
        <v>145798.2</v>
      </c>
      <c r="I19" s="30">
        <f t="shared" si="3"/>
        <v>875698.8</v>
      </c>
      <c r="J19" s="30">
        <f t="shared" si="3"/>
        <v>715467.31</v>
      </c>
      <c r="K19" s="30">
        <f t="shared" si="3"/>
        <v>1006533.28</v>
      </c>
      <c r="L19" s="30">
        <f t="shared" si="3"/>
        <v>899183.67</v>
      </c>
      <c r="M19" s="30">
        <f t="shared" si="3"/>
        <v>486921.83</v>
      </c>
      <c r="N19" s="30">
        <f t="shared" si="3"/>
        <v>277993.27</v>
      </c>
      <c r="O19" s="30">
        <f>SUM(B19:N19)</f>
        <v>9008221.069999998</v>
      </c>
    </row>
    <row r="20" spans="1:23" ht="18.75" customHeight="1">
      <c r="A20" s="26" t="s">
        <v>35</v>
      </c>
      <c r="B20" s="30">
        <f>IF(B16&lt;&gt;0,ROUND((B16-1)*B19,2),0)</f>
        <v>257876.49</v>
      </c>
      <c r="C20" s="30">
        <f aca="true" t="shared" si="4" ref="C20:N20">IF(C16&lt;&gt;0,ROUND((C16-1)*C19,2),0)</f>
        <v>207741.51</v>
      </c>
      <c r="D20" s="30">
        <f t="shared" si="4"/>
        <v>190485.04</v>
      </c>
      <c r="E20" s="30">
        <f t="shared" si="4"/>
        <v>-23788.8</v>
      </c>
      <c r="F20" s="30">
        <f t="shared" si="4"/>
        <v>278804</v>
      </c>
      <c r="G20" s="30">
        <f t="shared" si="4"/>
        <v>430980.37</v>
      </c>
      <c r="H20" s="30">
        <f t="shared" si="4"/>
        <v>98981.56</v>
      </c>
      <c r="I20" s="30">
        <f t="shared" si="4"/>
        <v>165517.74</v>
      </c>
      <c r="J20" s="30">
        <f t="shared" si="4"/>
        <v>215672.21</v>
      </c>
      <c r="K20" s="30">
        <f t="shared" si="4"/>
        <v>179392.85</v>
      </c>
      <c r="L20" s="30">
        <f t="shared" si="4"/>
        <v>198821.84</v>
      </c>
      <c r="M20" s="30">
        <f t="shared" si="4"/>
        <v>119638.61</v>
      </c>
      <c r="N20" s="30">
        <f t="shared" si="4"/>
        <v>37639.03</v>
      </c>
      <c r="O20" s="30">
        <f aca="true" t="shared" si="5" ref="O20:O27">SUM(B20:N20)</f>
        <v>2357762.4499999997</v>
      </c>
      <c r="W20" s="62"/>
    </row>
    <row r="21" spans="1:15" ht="18.75" customHeight="1">
      <c r="A21" s="26" t="s">
        <v>36</v>
      </c>
      <c r="B21" s="30">
        <v>68482.59</v>
      </c>
      <c r="C21" s="30">
        <v>46497.85</v>
      </c>
      <c r="D21" s="30">
        <v>28307.3</v>
      </c>
      <c r="E21" s="30">
        <v>12552.29</v>
      </c>
      <c r="F21" s="30">
        <v>36325.8</v>
      </c>
      <c r="G21" s="30">
        <v>56667.49</v>
      </c>
      <c r="H21" s="30">
        <v>6320.58</v>
      </c>
      <c r="I21" s="30">
        <v>39850.33</v>
      </c>
      <c r="J21" s="30">
        <v>40358.41</v>
      </c>
      <c r="K21" s="30">
        <v>60606.14</v>
      </c>
      <c r="L21" s="30">
        <v>59006.88</v>
      </c>
      <c r="M21" s="30">
        <v>27357.81</v>
      </c>
      <c r="N21" s="30">
        <v>15226.57</v>
      </c>
      <c r="O21" s="30">
        <f t="shared" si="5"/>
        <v>497560.04000000004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-27563.289999999997</v>
      </c>
    </row>
    <row r="24" spans="1:26" ht="18.75" customHeight="1">
      <c r="A24" s="26" t="s">
        <v>69</v>
      </c>
      <c r="B24" s="30">
        <v>1094.19</v>
      </c>
      <c r="C24" s="30">
        <v>815.43</v>
      </c>
      <c r="D24" s="30">
        <v>698.2</v>
      </c>
      <c r="E24" s="30">
        <v>221.44</v>
      </c>
      <c r="F24" s="30">
        <v>747.7</v>
      </c>
      <c r="G24" s="30">
        <v>1070.74</v>
      </c>
      <c r="H24" s="30">
        <v>187.58</v>
      </c>
      <c r="I24" s="30">
        <v>812.83</v>
      </c>
      <c r="J24" s="30">
        <v>726.85</v>
      </c>
      <c r="K24" s="30">
        <v>937.88</v>
      </c>
      <c r="L24" s="30">
        <v>870.14</v>
      </c>
      <c r="M24" s="30">
        <v>476.75</v>
      </c>
      <c r="N24" s="30">
        <v>247.49</v>
      </c>
      <c r="O24" s="30">
        <f t="shared" si="5"/>
        <v>8907.22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627.34</v>
      </c>
      <c r="G25" s="30">
        <v>845.16</v>
      </c>
      <c r="H25" s="30">
        <v>156.5</v>
      </c>
      <c r="I25" s="30">
        <v>661.25</v>
      </c>
      <c r="J25" s="30">
        <v>632.53</v>
      </c>
      <c r="K25" s="30">
        <v>812.55</v>
      </c>
      <c r="L25" s="30">
        <v>721.21</v>
      </c>
      <c r="M25" s="30">
        <v>408.2</v>
      </c>
      <c r="N25" s="30">
        <v>213.89</v>
      </c>
      <c r="O25" s="30">
        <f t="shared" si="5"/>
        <v>7557.84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5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-60490.38</v>
      </c>
      <c r="C29" s="30">
        <f t="shared" si="6"/>
        <v>-63921.11</v>
      </c>
      <c r="D29" s="30">
        <f t="shared" si="6"/>
        <v>-46558.009999999995</v>
      </c>
      <c r="E29" s="30">
        <f t="shared" si="6"/>
        <v>-10814.560000000001</v>
      </c>
      <c r="F29" s="30">
        <f t="shared" si="6"/>
        <v>-37698.86</v>
      </c>
      <c r="G29" s="30">
        <f t="shared" si="6"/>
        <v>-56980.8</v>
      </c>
      <c r="H29" s="30">
        <f t="shared" si="6"/>
        <v>-11439.84</v>
      </c>
      <c r="I29" s="30">
        <f t="shared" si="6"/>
        <v>-71892.62</v>
      </c>
      <c r="J29" s="30">
        <f t="shared" si="6"/>
        <v>-49031.76</v>
      </c>
      <c r="K29" s="30">
        <f t="shared" si="6"/>
        <v>-40406.38</v>
      </c>
      <c r="L29" s="30">
        <f t="shared" si="6"/>
        <v>-36285.33</v>
      </c>
      <c r="M29" s="30">
        <f t="shared" si="6"/>
        <v>-25825.85</v>
      </c>
      <c r="N29" s="30">
        <f t="shared" si="6"/>
        <v>-18839.829999999998</v>
      </c>
      <c r="O29" s="30">
        <f t="shared" si="6"/>
        <v>-530185.33</v>
      </c>
    </row>
    <row r="30" spans="1:15" ht="18.75" customHeight="1">
      <c r="A30" s="26" t="s">
        <v>39</v>
      </c>
      <c r="B30" s="31">
        <f>+B31</f>
        <v>-54406</v>
      </c>
      <c r="C30" s="31">
        <f>+C31</f>
        <v>-59386.8</v>
      </c>
      <c r="D30" s="31">
        <f aca="true" t="shared" si="7" ref="D30:O30">+D31</f>
        <v>-42675.6</v>
      </c>
      <c r="E30" s="31">
        <f t="shared" si="7"/>
        <v>-9583.2</v>
      </c>
      <c r="F30" s="31">
        <f t="shared" si="7"/>
        <v>-33541.2</v>
      </c>
      <c r="G30" s="31">
        <f t="shared" si="7"/>
        <v>-51026.8</v>
      </c>
      <c r="H30" s="31">
        <f t="shared" si="7"/>
        <v>-9143.2</v>
      </c>
      <c r="I30" s="31">
        <f t="shared" si="7"/>
        <v>-67372.8</v>
      </c>
      <c r="J30" s="31">
        <f t="shared" si="7"/>
        <v>-44990</v>
      </c>
      <c r="K30" s="31">
        <f t="shared" si="7"/>
        <v>-35191.2</v>
      </c>
      <c r="L30" s="31">
        <f t="shared" si="7"/>
        <v>-31446.8</v>
      </c>
      <c r="M30" s="31">
        <f t="shared" si="7"/>
        <v>-23174.8</v>
      </c>
      <c r="N30" s="31">
        <f t="shared" si="7"/>
        <v>-17463.6</v>
      </c>
      <c r="O30" s="31">
        <f t="shared" si="7"/>
        <v>-479401.99999999994</v>
      </c>
    </row>
    <row r="31" spans="1:26" ht="18.75" customHeight="1">
      <c r="A31" s="27" t="s">
        <v>40</v>
      </c>
      <c r="B31" s="16">
        <f>ROUND((-B9)*$G$3,2)</f>
        <v>-54406</v>
      </c>
      <c r="C31" s="16">
        <f aca="true" t="shared" si="8" ref="C31:N31">ROUND((-C9)*$G$3,2)</f>
        <v>-59386.8</v>
      </c>
      <c r="D31" s="16">
        <f t="shared" si="8"/>
        <v>-42675.6</v>
      </c>
      <c r="E31" s="16">
        <f t="shared" si="8"/>
        <v>-9583.2</v>
      </c>
      <c r="F31" s="16">
        <f t="shared" si="8"/>
        <v>-33541.2</v>
      </c>
      <c r="G31" s="16">
        <f t="shared" si="8"/>
        <v>-51026.8</v>
      </c>
      <c r="H31" s="16">
        <f t="shared" si="8"/>
        <v>-9143.2</v>
      </c>
      <c r="I31" s="16">
        <f t="shared" si="8"/>
        <v>-67372.8</v>
      </c>
      <c r="J31" s="16">
        <f t="shared" si="8"/>
        <v>-44990</v>
      </c>
      <c r="K31" s="16">
        <f t="shared" si="8"/>
        <v>-35191.2</v>
      </c>
      <c r="L31" s="16">
        <f t="shared" si="8"/>
        <v>-31446.8</v>
      </c>
      <c r="M31" s="16">
        <f t="shared" si="8"/>
        <v>-23174.8</v>
      </c>
      <c r="N31" s="16">
        <f t="shared" si="8"/>
        <v>-17463.6</v>
      </c>
      <c r="O31" s="32">
        <f aca="true" t="shared" si="9" ref="O31:O57">SUM(B31:N31)</f>
        <v>-479401.99999999994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-6084.38</v>
      </c>
      <c r="C32" s="31">
        <f aca="true" t="shared" si="10" ref="C32:O32">SUM(C33:C50)</f>
        <v>-4534.31</v>
      </c>
      <c r="D32" s="31">
        <f t="shared" si="10"/>
        <v>-3882.41</v>
      </c>
      <c r="E32" s="31">
        <f t="shared" si="10"/>
        <v>-1231.36</v>
      </c>
      <c r="F32" s="31">
        <f t="shared" si="10"/>
        <v>-4157.66</v>
      </c>
      <c r="G32" s="31">
        <f t="shared" si="10"/>
        <v>-5954</v>
      </c>
      <c r="H32" s="31">
        <f t="shared" si="10"/>
        <v>-2296.64</v>
      </c>
      <c r="I32" s="31">
        <f t="shared" si="10"/>
        <v>-4519.82</v>
      </c>
      <c r="J32" s="31">
        <f t="shared" si="10"/>
        <v>-4041.76</v>
      </c>
      <c r="K32" s="31">
        <f t="shared" si="10"/>
        <v>-5215.18</v>
      </c>
      <c r="L32" s="31">
        <f t="shared" si="10"/>
        <v>-4838.53</v>
      </c>
      <c r="M32" s="31">
        <f t="shared" si="10"/>
        <v>-2651.05</v>
      </c>
      <c r="N32" s="31">
        <f t="shared" si="10"/>
        <v>-1376.23</v>
      </c>
      <c r="O32" s="31">
        <f t="shared" si="10"/>
        <v>-50783.33000000001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-6084.38</v>
      </c>
      <c r="C41" s="33">
        <v>-4534.31</v>
      </c>
      <c r="D41" s="33">
        <v>-3882.41</v>
      </c>
      <c r="E41" s="33">
        <v>-1231.36</v>
      </c>
      <c r="F41" s="33">
        <v>-4157.66</v>
      </c>
      <c r="G41" s="33">
        <v>-5954</v>
      </c>
      <c r="H41" s="33">
        <v>-1043.04</v>
      </c>
      <c r="I41" s="33">
        <v>-4519.82</v>
      </c>
      <c r="J41" s="33">
        <v>-4041.76</v>
      </c>
      <c r="K41" s="33">
        <v>-5215.18</v>
      </c>
      <c r="L41" s="33">
        <v>-4838.53</v>
      </c>
      <c r="M41" s="33">
        <v>-2651.05</v>
      </c>
      <c r="N41" s="33">
        <v>-1376.23</v>
      </c>
      <c r="O41" s="33">
        <f t="shared" si="9"/>
        <v>-49529.73000000001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-1253.6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-1253.6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1459392.4600000004</v>
      </c>
      <c r="C55" s="36">
        <f t="shared" si="12"/>
        <v>1049343.95</v>
      </c>
      <c r="D55" s="36">
        <f t="shared" si="12"/>
        <v>915542.1400000001</v>
      </c>
      <c r="E55" s="36">
        <f t="shared" si="12"/>
        <v>293701.58</v>
      </c>
      <c r="F55" s="36">
        <f t="shared" si="12"/>
        <v>985572.84</v>
      </c>
      <c r="G55" s="36">
        <f t="shared" si="12"/>
        <v>1412105.5099999998</v>
      </c>
      <c r="H55" s="36">
        <f t="shared" si="12"/>
        <v>247783.56</v>
      </c>
      <c r="I55" s="36">
        <f t="shared" si="12"/>
        <v>1054433.7200000002</v>
      </c>
      <c r="J55" s="36">
        <f t="shared" si="12"/>
        <v>944117.1200000001</v>
      </c>
      <c r="K55" s="36">
        <f t="shared" si="12"/>
        <v>1250982.44</v>
      </c>
      <c r="L55" s="36">
        <f t="shared" si="12"/>
        <v>1165289.8799999997</v>
      </c>
      <c r="M55" s="36">
        <f t="shared" si="12"/>
        <v>640150.0400000002</v>
      </c>
      <c r="N55" s="36">
        <f t="shared" si="12"/>
        <v>322855.8300000001</v>
      </c>
      <c r="O55" s="36">
        <f>SUM(B55:N55)</f>
        <v>11741271.07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1459392.46</v>
      </c>
      <c r="C61" s="51">
        <f t="shared" si="13"/>
        <v>1049343.95</v>
      </c>
      <c r="D61" s="51">
        <f t="shared" si="13"/>
        <v>915542.13</v>
      </c>
      <c r="E61" s="51">
        <f t="shared" si="13"/>
        <v>293701.58</v>
      </c>
      <c r="F61" s="51">
        <f t="shared" si="13"/>
        <v>985572.84</v>
      </c>
      <c r="G61" s="51">
        <f t="shared" si="13"/>
        <v>1412105.51</v>
      </c>
      <c r="H61" s="51">
        <f t="shared" si="13"/>
        <v>247783.56</v>
      </c>
      <c r="I61" s="51">
        <f t="shared" si="13"/>
        <v>1054433.72</v>
      </c>
      <c r="J61" s="51">
        <f t="shared" si="13"/>
        <v>944117.12</v>
      </c>
      <c r="K61" s="51">
        <f t="shared" si="13"/>
        <v>1250982.43</v>
      </c>
      <c r="L61" s="51">
        <f t="shared" si="13"/>
        <v>1165289.88</v>
      </c>
      <c r="M61" s="51">
        <f t="shared" si="13"/>
        <v>640150.03</v>
      </c>
      <c r="N61" s="51">
        <f t="shared" si="13"/>
        <v>322855.83</v>
      </c>
      <c r="O61" s="36">
        <f t="shared" si="13"/>
        <v>11741271.04</v>
      </c>
      <c r="Q61"/>
    </row>
    <row r="62" spans="1:18" ht="18.75" customHeight="1">
      <c r="A62" s="26" t="s">
        <v>54</v>
      </c>
      <c r="B62" s="51">
        <v>1191045.11</v>
      </c>
      <c r="C62" s="51">
        <v>746426.91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1937472.02</v>
      </c>
      <c r="P62"/>
      <c r="Q62"/>
      <c r="R62" s="43"/>
    </row>
    <row r="63" spans="1:16" ht="18.75" customHeight="1">
      <c r="A63" s="26" t="s">
        <v>55</v>
      </c>
      <c r="B63" s="51">
        <v>268347.35</v>
      </c>
      <c r="C63" s="51">
        <v>302917.04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571264.3899999999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915542.13</v>
      </c>
      <c r="E64" s="52">
        <v>0</v>
      </c>
      <c r="F64" s="52">
        <v>0</v>
      </c>
      <c r="G64" s="52">
        <v>0</v>
      </c>
      <c r="H64" s="51">
        <v>247783.56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1163325.69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293701.58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293701.58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985572.84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985572.84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1412105.51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1412105.51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1054433.72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1054433.72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944117.12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944117.12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1250982.43</v>
      </c>
      <c r="L70" s="31">
        <v>1165289.88</v>
      </c>
      <c r="M70" s="52">
        <v>0</v>
      </c>
      <c r="N70" s="52">
        <v>0</v>
      </c>
      <c r="O70" s="36">
        <f t="shared" si="14"/>
        <v>2416272.3099999996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640150.03</v>
      </c>
      <c r="N71" s="52">
        <v>0</v>
      </c>
      <c r="O71" s="36">
        <f t="shared" si="14"/>
        <v>640150.03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322855.83</v>
      </c>
      <c r="O72" s="55">
        <f t="shared" si="14"/>
        <v>322855.83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2022-08-09T17:48:37Z</dcterms:modified>
  <cp:category/>
  <cp:version/>
  <cp:contentType/>
  <cp:contentStatus/>
</cp:coreProperties>
</file>