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<sst xmlns="http://schemas.openxmlformats.org/spreadsheetml/2006/main" count="90" uniqueCount="87">
  <si>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</si>
  <si>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</si>
  <si>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</si>
  <si>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</si>
  <si>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</si>
  <si>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</si>
  <si>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</si>
  <si>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</si>
  <si>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</si>
  <si>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</si>
  <si>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</si>
  <si>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</si>
  <si>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</si>
  <si>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</si>
  <si>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</si>
  <si>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</si>
  <si>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</si>
  <si>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</si>
  <si>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</si>
  <si>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</si>
  <si>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</si>
  <si>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</si>
  <si>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</si>
  <si>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</si>
  <si>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</si>
  <si>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</si>
  <si>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</si>
  <si>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</si>
  <si>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</si>
  <si>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</si>
  <si>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</si>
  <si>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</si>
  <si>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</si>
  <si>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</si>
  <si>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</si>
  <si>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</si>
  <si>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</si>
  <si>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</si>
  <si>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</si>
  <si>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</si>
  <si>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</si>
  <si>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</si>
  <si>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</si>
  <si>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</si>
  <si>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</si>
  <si>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</si>
  <si>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</si>
  <si>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</si>
  <si>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</si>
  <si>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</si>
  <si>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</si>
  <si>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</si>
  <si>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</si>
  <si>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</si>
  <si>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</si>
  <si>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</si>
  <si>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</si>
  <si>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</si>
  <si>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</si>
  <si>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</si>
  <si>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</si>
  <si>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</si>
  <si>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</si>
  <si>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</si>
  <si>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</si>
  <si>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</si>
  <si>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07/08/22 - VENCIMENTO 12/08/22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</si>
  <si>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</si>
  <si>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</si>
  <si>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</si>
  <si>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</si>
  <si>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</si>
  <si>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</si>
  <si>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</si>
  <si>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</si>
  <si>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</si>
  <si>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</si>
  <si>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</si>
  <si>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</si>
  <si>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</si>
  <si>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</si>
  <si>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</si>
  <si>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</si>
  <si>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</si>
  <si>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</si>
  <si>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</si>
  <si>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5.4. Revisão de Remuneração pelo Serviço Atende (1)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</si>
</sst>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134980</v>
      </c>
      <c r="C7" s="9">
        <f t="shared" si="0"/>
        <v>91795</v>
      </c>
      <c r="D7" s="9">
        <f t="shared" si="0"/>
        <v>100959</v>
      </c>
      <c r="E7" s="9">
        <f t="shared" si="0"/>
        <v>22498</v>
      </c>
      <c r="F7" s="9">
        <f t="shared" si="0"/>
        <v>80131</v>
      </c>
      <c r="G7" s="9">
        <f t="shared" si="0"/>
        <v>113373</v>
      </c>
      <c r="H7" s="9">
        <f t="shared" si="0"/>
        <v>13511</v>
      </c>
      <c r="I7" s="9">
        <f t="shared" si="0"/>
        <v>73269</v>
      </c>
      <c r="J7" s="9">
        <f t="shared" si="0"/>
        <v>80937</v>
      </c>
      <c r="K7" s="9">
        <f t="shared" si="0"/>
        <v>129874</v>
      </c>
      <c r="L7" s="9">
        <f t="shared" si="0"/>
        <v>100612</v>
      </c>
      <c r="M7" s="9">
        <f t="shared" si="0"/>
        <v>40762</v>
      </c>
      <c r="N7" s="9">
        <f t="shared" si="0"/>
        <v>23157</v>
      </c>
      <c r="O7" s="9">
        <f t="shared" si="0"/>
        <v>1005858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7932</v>
      </c>
      <c r="C8" s="11">
        <f t="shared" si="1"/>
        <v>7438</v>
      </c>
      <c r="D8" s="11">
        <f t="shared" si="1"/>
        <v>5973</v>
      </c>
      <c r="E8" s="11">
        <f t="shared" si="1"/>
        <v>1021</v>
      </c>
      <c r="F8" s="11">
        <f t="shared" si="1"/>
        <v>4716</v>
      </c>
      <c r="G8" s="11">
        <f t="shared" si="1"/>
        <v>6338</v>
      </c>
      <c r="H8" s="11">
        <f t="shared" si="1"/>
        <v>1082</v>
      </c>
      <c r="I8" s="11">
        <f t="shared" si="1"/>
        <v>6195</v>
      </c>
      <c r="J8" s="11">
        <f t="shared" si="1"/>
        <v>5151</v>
      </c>
      <c r="K8" s="11">
        <f t="shared" si="1"/>
        <v>5471</v>
      </c>
      <c r="L8" s="11">
        <f t="shared" si="1"/>
        <v>4066</v>
      </c>
      <c r="M8" s="11">
        <f t="shared" si="1"/>
        <v>2285</v>
      </c>
      <c r="N8" s="11">
        <f t="shared" si="1"/>
        <v>1534</v>
      </c>
      <c r="O8" s="11">
        <f t="shared" si="1"/>
        <v>59202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7932</v>
      </c>
      <c r="C9" s="11">
        <v>7438</v>
      </c>
      <c r="D9" s="11">
        <v>5973</v>
      </c>
      <c r="E9" s="11">
        <v>1021</v>
      </c>
      <c r="F9" s="11">
        <v>4716</v>
      </c>
      <c r="G9" s="11">
        <v>6338</v>
      </c>
      <c r="H9" s="11">
        <v>1082</v>
      </c>
      <c r="I9" s="11">
        <v>6193</v>
      </c>
      <c r="J9" s="11">
        <v>5151</v>
      </c>
      <c r="K9" s="11">
        <v>5465</v>
      </c>
      <c r="L9" s="11">
        <v>4066</v>
      </c>
      <c r="M9" s="11">
        <v>2284</v>
      </c>
      <c r="N9" s="11">
        <v>1529</v>
      </c>
      <c r="O9" s="11">
        <f>SUM(B9:N9)</f>
        <v>59188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6</v>
      </c>
      <c r="L10" s="13">
        <v>0</v>
      </c>
      <c r="M10" s="13">
        <v>1</v>
      </c>
      <c r="N10" s="13">
        <v>5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127048</v>
      </c>
      <c r="C11" s="13">
        <v>84357</v>
      </c>
      <c r="D11" s="13">
        <v>94986</v>
      </c>
      <c r="E11" s="13">
        <v>21477</v>
      </c>
      <c r="F11" s="13">
        <v>75415</v>
      </c>
      <c r="G11" s="13">
        <v>107035</v>
      </c>
      <c r="H11" s="13">
        <v>12429</v>
      </c>
      <c r="I11" s="13">
        <v>67074</v>
      </c>
      <c r="J11" s="13">
        <v>75786</v>
      </c>
      <c r="K11" s="13">
        <v>124403</v>
      </c>
      <c r="L11" s="13">
        <v>96546</v>
      </c>
      <c r="M11" s="13">
        <v>38477</v>
      </c>
      <c r="N11" s="13">
        <v>21623</v>
      </c>
      <c r="O11" s="11">
        <f>SUM(B11:N11)</f>
        <v>946656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1.216966014237082</v>
      </c>
      <c r="C16" s="19">
        <v>1.257930998763655</v>
      </c>
      <c r="D16" s="19">
        <v>1.309049188038391</v>
      </c>
      <c r="E16" s="19">
        <v>0.899191610157558</v>
      </c>
      <c r="F16" s="19">
        <v>1.37373309647426</v>
      </c>
      <c r="G16" s="19">
        <v>1.443830090101205</v>
      </c>
      <c r="H16" s="19">
        <v>1.73172399913974</v>
      </c>
      <c r="I16" s="19">
        <v>1.208058041049556</v>
      </c>
      <c r="J16" s="19">
        <v>1.301290141432408</v>
      </c>
      <c r="K16" s="19">
        <v>1.180394199999514</v>
      </c>
      <c r="L16" s="19">
        <v>1.220167017352483</v>
      </c>
      <c r="M16" s="19">
        <v>1.217124744875164</v>
      </c>
      <c r="N16" s="19">
        <v>1.124592054405389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>SUM(B19:B27)</f>
        <v>576183.92</v>
      </c>
      <c r="C18" s="24">
        <f>SUM(C19:C27)</f>
        <v>399734.32</v>
      </c>
      <c r="D18" s="24">
        <f>SUM(D19:D27)</f>
        <v>395488.35</v>
      </c>
      <c r="E18" s="24">
        <f>SUM(E19:E27)</f>
        <v>109466.9</v>
      </c>
      <c r="F18" s="24">
        <f>SUM(F19:F27)</f>
        <v>376039.48000000004</v>
      </c>
      <c r="G18" s="24">
        <f>SUM(G19:G27)</f>
        <v>486967.3999999999</v>
      </c>
      <c r="H18" s="24">
        <f>SUM(H19:H27)</f>
        <v>90835.36</v>
      </c>
      <c r="I18" s="24">
        <f>SUM(I19:I27)</f>
        <v>333422.25</v>
      </c>
      <c r="J18" s="24">
        <f>SUM(J19:J27)</f>
        <v>359375.50000000006</v>
      </c>
      <c r="K18" s="24">
        <f>SUM(K19:K27)</f>
        <v>512939.41</v>
      </c>
      <c r="L18" s="24">
        <f>SUM(L19:L27)</f>
        <v>471019.14999999997</v>
      </c>
      <c r="M18" s="24">
        <f>SUM(M19:M27)</f>
        <v>232692.77000000002</v>
      </c>
      <c r="N18" s="24">
        <f>SUM(N19:N27)</f>
        <v>106265.01</v>
      </c>
      <c r="O18" s="24">
        <f>O19+O20+O21+O22+O23+O24+O25+O27</f>
        <v>4446911.51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396355.27</v>
      </c>
      <c r="C19" s="30">
        <f>ROUND((C13+C14)*C7,2)</f>
        <v>278460.13</v>
      </c>
      <c r="D19" s="30">
        <f>ROUND((D13+D14)*D7,2)</f>
        <v>268591.32</v>
      </c>
      <c r="E19" s="30">
        <f>ROUND((E13+E14)*E7,2)</f>
        <v>102251.16</v>
      </c>
      <c r="F19" s="30">
        <f>ROUND((F13+F14)*F7,2)</f>
        <v>247091.95</v>
      </c>
      <c r="G19" s="30">
        <f>ROUND((G13+G14)*G7,2)</f>
        <v>287649.98</v>
      </c>
      <c r="H19" s="30">
        <f>ROUND((H13+H14)*H7,2)</f>
        <v>46025.22</v>
      </c>
      <c r="I19" s="30">
        <f>ROUND((I13+I14)*I7,2)</f>
        <v>220693.55</v>
      </c>
      <c r="J19" s="30">
        <f>ROUND((J13+J14)*J7,2)</f>
        <v>245206.74</v>
      </c>
      <c r="K19" s="30">
        <f>ROUND((K13+K14)*K7,2)</f>
        <v>371920.17</v>
      </c>
      <c r="L19" s="30">
        <f>ROUND((L13+L14)*L7,2)</f>
        <v>328065.55</v>
      </c>
      <c r="M19" s="30">
        <f>ROUND((M13+M14)*M7,2)</f>
        <v>153371.1</v>
      </c>
      <c r="N19" s="30">
        <f>ROUND((N13+N14)*N7,2)</f>
        <v>78703.7</v>
      </c>
      <c r="O19" s="30">
        <f>SUM(B19:N19)</f>
        <v>3024385.8400000003</v>
      </c>
    </row>
    <row r="20" spans="1:23" ht="18.75" customHeight="1">
      <c r="A20" s="26" t="s">
        <v>35</v>
      </c>
      <c r="B20" s="30">
        <f>IF(B16&lt;&gt;0,ROUND((B16-1)*B19,2),0)</f>
        <v>85995.62</v>
      </c>
      <c r="C20" s="30">
        <f aca="true" t="shared" si="2" ref="C20:N20">IF(C16&lt;&gt;0,ROUND((C16-1)*C19,2),0)</f>
        <v>71823.5</v>
      </c>
      <c r="D20" s="30">
        <f t="shared" si="2"/>
        <v>83007.93</v>
      </c>
      <c r="E20" s="30">
        <f t="shared" si="2"/>
        <v>-10307.77</v>
      </c>
      <c r="F20" s="30">
        <f t="shared" si="2"/>
        <v>92346.44</v>
      </c>
      <c r="G20" s="30">
        <f t="shared" si="2"/>
        <v>127667.72</v>
      </c>
      <c r="H20" s="30">
        <f t="shared" si="2"/>
        <v>33677.76</v>
      </c>
      <c r="I20" s="30">
        <f t="shared" si="2"/>
        <v>45917.07</v>
      </c>
      <c r="J20" s="30">
        <f t="shared" si="2"/>
        <v>73878.37</v>
      </c>
      <c r="K20" s="30">
        <f t="shared" si="2"/>
        <v>67092.24</v>
      </c>
      <c r="L20" s="30">
        <f t="shared" si="2"/>
        <v>72229.21</v>
      </c>
      <c r="M20" s="30">
        <f t="shared" si="2"/>
        <v>33300.66</v>
      </c>
      <c r="N20" s="30">
        <f t="shared" si="2"/>
        <v>9805.86</v>
      </c>
      <c r="O20" s="30">
        <f aca="true" t="shared" si="3" ref="O19:O27">SUM(B20:N20)</f>
        <v>786434.6099999999</v>
      </c>
      <c r="W20" s="62"/>
    </row>
    <row r="21" spans="1:15" ht="18.75" customHeight="1">
      <c r="A21" s="26" t="s">
        <v>36</v>
      </c>
      <c r="B21" s="30">
        <v>27425.84</v>
      </c>
      <c r="C21" s="30">
        <v>19791.06</v>
      </c>
      <c r="D21" s="30">
        <v>16679.82</v>
      </c>
      <c r="E21" s="30">
        <v>6364.79</v>
      </c>
      <c r="F21" s="30">
        <v>15925.91</v>
      </c>
      <c r="G21" s="30">
        <v>25613.19</v>
      </c>
      <c r="H21" s="30">
        <v>2997.6</v>
      </c>
      <c r="I21" s="30">
        <v>21656.38</v>
      </c>
      <c r="J21" s="30">
        <v>18553.46</v>
      </c>
      <c r="K21" s="30">
        <v>28859.5</v>
      </c>
      <c r="L21" s="30">
        <v>25984.42</v>
      </c>
      <c r="M21" s="30">
        <v>13945.13</v>
      </c>
      <c r="N21" s="30">
        <v>6929.05</v>
      </c>
      <c r="O21" s="30">
        <f t="shared" si="3"/>
        <v>230726.14999999997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3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-10250</v>
      </c>
      <c r="G23" s="30">
        <v>0</v>
      </c>
      <c r="H23" s="30">
        <v>-2527.74</v>
      </c>
      <c r="I23" s="30">
        <v>0</v>
      </c>
      <c r="J23" s="30">
        <v>-6992.98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3"/>
        <v>-27563.289999999997</v>
      </c>
    </row>
    <row r="24" spans="1:26" ht="18.75" customHeight="1">
      <c r="A24" s="26" t="s">
        <v>69</v>
      </c>
      <c r="B24" s="30">
        <v>1255.71</v>
      </c>
      <c r="C24" s="30">
        <v>914.43</v>
      </c>
      <c r="D24" s="30">
        <v>885.77</v>
      </c>
      <c r="E24" s="30">
        <v>244.89</v>
      </c>
      <c r="F24" s="30">
        <v>846.69</v>
      </c>
      <c r="G24" s="30">
        <v>1081.16</v>
      </c>
      <c r="H24" s="30">
        <v>200.6</v>
      </c>
      <c r="I24" s="30">
        <v>708.62</v>
      </c>
      <c r="J24" s="30">
        <v>812.83</v>
      </c>
      <c r="K24" s="30">
        <v>1148.9</v>
      </c>
      <c r="L24" s="30">
        <v>1047.29</v>
      </c>
      <c r="M24" s="30">
        <v>494.99</v>
      </c>
      <c r="N24" s="30">
        <v>237.1</v>
      </c>
      <c r="O24" s="30">
        <f t="shared" si="3"/>
        <v>9878.98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954.66</v>
      </c>
      <c r="C25" s="30">
        <v>710.78</v>
      </c>
      <c r="D25" s="30">
        <v>623.37</v>
      </c>
      <c r="E25" s="30">
        <v>190.4</v>
      </c>
      <c r="F25" s="30">
        <v>627.34</v>
      </c>
      <c r="G25" s="30">
        <v>845.16</v>
      </c>
      <c r="H25" s="30">
        <v>155.2</v>
      </c>
      <c r="I25" s="30">
        <v>661.24</v>
      </c>
      <c r="J25" s="30">
        <v>632.53</v>
      </c>
      <c r="K25" s="30">
        <v>812.48</v>
      </c>
      <c r="L25" s="30">
        <v>721.21</v>
      </c>
      <c r="M25" s="30">
        <v>408.2</v>
      </c>
      <c r="N25" s="30">
        <v>213.89</v>
      </c>
      <c r="O25" s="30">
        <f t="shared" si="3"/>
        <v>7556.46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3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60292.62</v>
      </c>
      <c r="C27" s="30">
        <v>24243.99</v>
      </c>
      <c r="D27" s="30">
        <v>31472.47</v>
      </c>
      <c r="E27" s="30">
        <v>8905.18</v>
      </c>
      <c r="F27" s="30">
        <v>27429.09</v>
      </c>
      <c r="G27" s="30">
        <v>41986.53</v>
      </c>
      <c r="H27" s="30">
        <v>8504.28</v>
      </c>
      <c r="I27" s="30">
        <v>41749.33</v>
      </c>
      <c r="J27" s="30">
        <v>25260.05</v>
      </c>
      <c r="K27" s="30">
        <v>41003.14</v>
      </c>
      <c r="L27" s="30">
        <v>40905.6</v>
      </c>
      <c r="M27" s="30">
        <v>29252.83</v>
      </c>
      <c r="N27" s="30">
        <v>8546.2</v>
      </c>
      <c r="O27" s="30">
        <f t="shared" si="3"/>
        <v>389551.31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4" ref="B29:O29">+B30+B32+B52+B53+B56-B57</f>
        <v>-41883.350000000006</v>
      </c>
      <c r="C29" s="30">
        <f>+C30+C32+C52+C53+C56-C57</f>
        <v>-37812</v>
      </c>
      <c r="D29" s="30">
        <f t="shared" si="4"/>
        <v>-31206.65</v>
      </c>
      <c r="E29" s="30">
        <f t="shared" si="4"/>
        <v>-5854.139999999999</v>
      </c>
      <c r="F29" s="30">
        <f t="shared" si="4"/>
        <v>-25458.550000000003</v>
      </c>
      <c r="G29" s="30">
        <f t="shared" si="4"/>
        <v>-33899.14</v>
      </c>
      <c r="H29" s="30">
        <f t="shared" si="4"/>
        <v>-6287.93</v>
      </c>
      <c r="I29" s="30">
        <f t="shared" si="4"/>
        <v>-31189.56</v>
      </c>
      <c r="J29" s="30">
        <f t="shared" si="4"/>
        <v>-27184.22</v>
      </c>
      <c r="K29" s="30">
        <f t="shared" si="4"/>
        <v>-30434.6</v>
      </c>
      <c r="L29" s="30">
        <f t="shared" si="4"/>
        <v>-23714.02</v>
      </c>
      <c r="M29" s="30">
        <f t="shared" si="4"/>
        <v>-12802.060000000001</v>
      </c>
      <c r="N29" s="30">
        <f t="shared" si="4"/>
        <v>-8045.88</v>
      </c>
      <c r="O29" s="30">
        <f t="shared" si="4"/>
        <v>-315772.10000000003</v>
      </c>
    </row>
    <row r="30" spans="1:15" ht="18.75" customHeight="1">
      <c r="A30" s="26" t="s">
        <v>39</v>
      </c>
      <c r="B30" s="31">
        <f>+B31</f>
        <v>-34900.8</v>
      </c>
      <c r="C30" s="31">
        <f>+C31</f>
        <v>-32727.2</v>
      </c>
      <c r="D30" s="31">
        <f aca="true" t="shared" si="5" ref="D30:O30">+D31</f>
        <v>-26281.2</v>
      </c>
      <c r="E30" s="31">
        <f t="shared" si="5"/>
        <v>-4492.4</v>
      </c>
      <c r="F30" s="31">
        <f t="shared" si="5"/>
        <v>-20750.4</v>
      </c>
      <c r="G30" s="31">
        <f t="shared" si="5"/>
        <v>-27887.2</v>
      </c>
      <c r="H30" s="31">
        <f t="shared" si="5"/>
        <v>-4760.8</v>
      </c>
      <c r="I30" s="31">
        <f t="shared" si="5"/>
        <v>-27249.2</v>
      </c>
      <c r="J30" s="31">
        <f t="shared" si="5"/>
        <v>-22664.4</v>
      </c>
      <c r="K30" s="31">
        <f t="shared" si="5"/>
        <v>-24046</v>
      </c>
      <c r="L30" s="31">
        <f t="shared" si="5"/>
        <v>-17890.4</v>
      </c>
      <c r="M30" s="31">
        <f t="shared" si="5"/>
        <v>-10049.6</v>
      </c>
      <c r="N30" s="31">
        <f t="shared" si="5"/>
        <v>-6727.6</v>
      </c>
      <c r="O30" s="31">
        <f t="shared" si="5"/>
        <v>-260427.2</v>
      </c>
    </row>
    <row r="31" spans="1:26" ht="18.75" customHeight="1">
      <c r="A31" s="27" t="s">
        <v>40</v>
      </c>
      <c r="B31" s="16">
        <f>ROUND((-B9)*$G$3,2)</f>
        <v>-34900.8</v>
      </c>
      <c r="C31" s="16">
        <f aca="true" t="shared" si="6" ref="C31:N31">ROUND((-C9)*$G$3,2)</f>
        <v>-32727.2</v>
      </c>
      <c r="D31" s="16">
        <f t="shared" si="6"/>
        <v>-26281.2</v>
      </c>
      <c r="E31" s="16">
        <f t="shared" si="6"/>
        <v>-4492.4</v>
      </c>
      <c r="F31" s="16">
        <f t="shared" si="6"/>
        <v>-20750.4</v>
      </c>
      <c r="G31" s="16">
        <f t="shared" si="6"/>
        <v>-27887.2</v>
      </c>
      <c r="H31" s="16">
        <f t="shared" si="6"/>
        <v>-4760.8</v>
      </c>
      <c r="I31" s="16">
        <f t="shared" si="6"/>
        <v>-27249.2</v>
      </c>
      <c r="J31" s="16">
        <f t="shared" si="6"/>
        <v>-22664.4</v>
      </c>
      <c r="K31" s="16">
        <f t="shared" si="6"/>
        <v>-24046</v>
      </c>
      <c r="L31" s="16">
        <f t="shared" si="6"/>
        <v>-17890.4</v>
      </c>
      <c r="M31" s="16">
        <f t="shared" si="6"/>
        <v>-10049.6</v>
      </c>
      <c r="N31" s="16">
        <f t="shared" si="6"/>
        <v>-6727.6</v>
      </c>
      <c r="O31" s="32">
        <f aca="true" t="shared" si="7" ref="O31:O57">SUM(B31:N31)</f>
        <v>-260427.2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-6982.55</v>
      </c>
      <c r="C32" s="31">
        <f aca="true" t="shared" si="8" ref="C32:O32">SUM(C33:C50)</f>
        <v>-5084.8</v>
      </c>
      <c r="D32" s="31">
        <f t="shared" si="8"/>
        <v>-4925.45</v>
      </c>
      <c r="E32" s="31">
        <f t="shared" si="8"/>
        <v>-1361.74</v>
      </c>
      <c r="F32" s="31">
        <f t="shared" si="8"/>
        <v>-4708.15</v>
      </c>
      <c r="G32" s="31">
        <f t="shared" si="8"/>
        <v>-6011.94</v>
      </c>
      <c r="H32" s="31">
        <f t="shared" si="8"/>
        <v>-1527.13</v>
      </c>
      <c r="I32" s="31">
        <f t="shared" si="8"/>
        <v>-3940.36</v>
      </c>
      <c r="J32" s="31">
        <f t="shared" si="8"/>
        <v>-4519.82</v>
      </c>
      <c r="K32" s="31">
        <f t="shared" si="8"/>
        <v>-6388.6</v>
      </c>
      <c r="L32" s="31">
        <f t="shared" si="8"/>
        <v>-5823.62</v>
      </c>
      <c r="M32" s="31">
        <f t="shared" si="8"/>
        <v>-2752.46</v>
      </c>
      <c r="N32" s="31">
        <f t="shared" si="8"/>
        <v>-1318.28</v>
      </c>
      <c r="O32" s="31">
        <f t="shared" si="8"/>
        <v>-55344.9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7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7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7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7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7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7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7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7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-6982.55</v>
      </c>
      <c r="C41" s="33">
        <v>-5084.8</v>
      </c>
      <c r="D41" s="33">
        <v>-4925.45</v>
      </c>
      <c r="E41" s="33">
        <v>-1361.74</v>
      </c>
      <c r="F41" s="33">
        <v>-4708.15</v>
      </c>
      <c r="G41" s="33">
        <v>-6011.94</v>
      </c>
      <c r="H41" s="33">
        <v>-1115.47</v>
      </c>
      <c r="I41" s="33">
        <v>-3940.36</v>
      </c>
      <c r="J41" s="33">
        <v>-4519.82</v>
      </c>
      <c r="K41" s="33">
        <v>-6388.6</v>
      </c>
      <c r="L41" s="33">
        <v>-5823.62</v>
      </c>
      <c r="M41" s="33">
        <v>-2752.46</v>
      </c>
      <c r="N41" s="33">
        <v>-1318.28</v>
      </c>
      <c r="O41" s="33">
        <f t="shared" si="7"/>
        <v>-54933.24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9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-411.66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9"/>
        <v>-411.66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9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9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9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9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0" ref="B55:N55">+B18+B29</f>
        <v>534300.5700000001</v>
      </c>
      <c r="C55" s="36">
        <f t="shared" si="10"/>
        <v>361922.32</v>
      </c>
      <c r="D55" s="36">
        <f t="shared" si="10"/>
        <v>364281.69999999995</v>
      </c>
      <c r="E55" s="36">
        <f t="shared" si="10"/>
        <v>103612.76</v>
      </c>
      <c r="F55" s="36">
        <f t="shared" si="10"/>
        <v>350580.93000000005</v>
      </c>
      <c r="G55" s="36">
        <f t="shared" si="10"/>
        <v>453068.2599999999</v>
      </c>
      <c r="H55" s="36">
        <f t="shared" si="10"/>
        <v>84547.43</v>
      </c>
      <c r="I55" s="36">
        <f t="shared" si="10"/>
        <v>302232.69</v>
      </c>
      <c r="J55" s="36">
        <f t="shared" si="10"/>
        <v>332191.28</v>
      </c>
      <c r="K55" s="36">
        <f t="shared" si="10"/>
        <v>482504.81</v>
      </c>
      <c r="L55" s="36">
        <f t="shared" si="10"/>
        <v>447305.12999999995</v>
      </c>
      <c r="M55" s="36">
        <f t="shared" si="10"/>
        <v>219890.71000000002</v>
      </c>
      <c r="N55" s="36">
        <f t="shared" si="10"/>
        <v>98219.12999999999</v>
      </c>
      <c r="O55" s="36">
        <f>SUM(B55:N55)</f>
        <v>4134657.72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7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7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1" ref="B61:O61">SUM(B62:B72)</f>
        <v>534300.58</v>
      </c>
      <c r="C61" s="51">
        <f t="shared" si="11"/>
        <v>361922.33</v>
      </c>
      <c r="D61" s="51">
        <f t="shared" si="11"/>
        <v>364281.7</v>
      </c>
      <c r="E61" s="51">
        <f t="shared" si="11"/>
        <v>103612.76</v>
      </c>
      <c r="F61" s="51">
        <f t="shared" si="11"/>
        <v>350580.93</v>
      </c>
      <c r="G61" s="51">
        <f t="shared" si="11"/>
        <v>453068.25</v>
      </c>
      <c r="H61" s="51">
        <f t="shared" si="11"/>
        <v>84547.43</v>
      </c>
      <c r="I61" s="51">
        <f t="shared" si="11"/>
        <v>302232.69</v>
      </c>
      <c r="J61" s="51">
        <f t="shared" si="11"/>
        <v>332191.28</v>
      </c>
      <c r="K61" s="51">
        <f t="shared" si="11"/>
        <v>482504.82</v>
      </c>
      <c r="L61" s="51">
        <f t="shared" si="11"/>
        <v>447305.13</v>
      </c>
      <c r="M61" s="51">
        <f t="shared" si="11"/>
        <v>219890.71</v>
      </c>
      <c r="N61" s="51">
        <f t="shared" si="11"/>
        <v>98219.12</v>
      </c>
      <c r="O61" s="36">
        <f t="shared" si="11"/>
        <v>4134657.7300000004</v>
      </c>
      <c r="Q61"/>
    </row>
    <row r="62" spans="1:18" ht="18.75" customHeight="1">
      <c r="A62" s="26" t="s">
        <v>54</v>
      </c>
      <c r="B62" s="51">
        <v>443385.85</v>
      </c>
      <c r="C62" s="51">
        <v>262138.38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705524.23</v>
      </c>
      <c r="P62"/>
      <c r="Q62"/>
      <c r="R62" s="43"/>
    </row>
    <row r="63" spans="1:16" ht="18.75" customHeight="1">
      <c r="A63" s="26" t="s">
        <v>55</v>
      </c>
      <c r="B63" s="51">
        <v>90914.73</v>
      </c>
      <c r="C63" s="51">
        <v>99783.95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2" ref="O63:O72">SUM(B63:N63)</f>
        <v>190698.68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364281.7</v>
      </c>
      <c r="E64" s="52">
        <v>0</v>
      </c>
      <c r="F64" s="52">
        <v>0</v>
      </c>
      <c r="G64" s="52">
        <v>0</v>
      </c>
      <c r="H64" s="51">
        <v>84547.43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2"/>
        <v>448829.13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103612.76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2"/>
        <v>103612.76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350580.93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2"/>
        <v>350580.93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453068.25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2"/>
        <v>453068.25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302232.69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2"/>
        <v>302232.69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332191.28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2"/>
        <v>332191.28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482504.82</v>
      </c>
      <c r="L70" s="31">
        <v>447305.13</v>
      </c>
      <c r="M70" s="52">
        <v>0</v>
      </c>
      <c r="N70" s="52">
        <v>0</v>
      </c>
      <c r="O70" s="36">
        <f t="shared" si="12"/>
        <v>929809.95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219890.71</v>
      </c>
      <c r="N71" s="52">
        <v>0</v>
      </c>
      <c r="O71" s="36">
        <f t="shared" si="12"/>
        <v>219890.71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98219.12</v>
      </c>
      <c r="O72" s="55">
        <f t="shared" si="12"/>
        <v>98219.12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2022-08-11T20:13:15Z</dcterms:modified>
  <cp:category/>
  <cp:version/>
  <cp:contentType/>
  <cp:contentStatus/>
</cp:coreProperties>
</file>