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<sst xmlns="http://schemas.openxmlformats.org/spreadsheetml/2006/main" count="90" uniqueCount="87">
  <si>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</si>
  <si>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</si>
  <si>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</si>
  <si>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</si>
  <si>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</si>
  <si>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</si>
  <si>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</si>
  <si>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</si>
  <si>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</si>
  <si>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</si>
  <si>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</si>
  <si>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</si>
  <si>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</si>
  <si>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</si>
  <si>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</si>
  <si>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</si>
  <si>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</si>
  <si>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</si>
  <si>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</si>
  <si>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</si>
  <si>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</si>
  <si>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</si>
  <si>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</si>
  <si>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</si>
  <si>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</si>
  <si>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</si>
  <si>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</si>
  <si>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</si>
  <si>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</si>
  <si>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</si>
  <si>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</si>
  <si>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</si>
  <si>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</si>
  <si>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</si>
  <si>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</si>
  <si>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</si>
  <si>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</si>
  <si>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</si>
  <si>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</si>
  <si>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</si>
  <si>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</si>
  <si>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</si>
  <si>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</si>
  <si>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</si>
  <si>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</si>
  <si>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</si>
  <si>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</si>
  <si>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</si>
  <si>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</si>
  <si>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</si>
  <si>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</si>
  <si>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</si>
  <si>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</si>
  <si>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</si>
  <si>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</si>
  <si>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</si>
  <si>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</si>
  <si>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</si>
  <si>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</si>
  <si>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</si>
  <si>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</si>
  <si>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</si>
  <si>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</si>
  <si>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</si>
  <si>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</si>
  <si>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</si>
  <si>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</si>
  <si>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17/08/22 - VENCIMENTO 24/08/22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</si>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</sst>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389773</v>
      </c>
      <c r="C7" s="9">
        <f t="shared" si="0"/>
        <v>283941</v>
      </c>
      <c r="D7" s="9">
        <f t="shared" si="0"/>
        <v>278156</v>
      </c>
      <c r="E7" s="9">
        <f t="shared" si="0"/>
        <v>69250</v>
      </c>
      <c r="F7" s="9">
        <f t="shared" si="0"/>
        <v>224817</v>
      </c>
      <c r="G7" s="9">
        <f t="shared" si="0"/>
        <v>379684</v>
      </c>
      <c r="H7" s="9">
        <f t="shared" si="0"/>
        <v>45663</v>
      </c>
      <c r="I7" s="9">
        <f t="shared" si="0"/>
        <v>298791</v>
      </c>
      <c r="J7" s="9">
        <f t="shared" si="0"/>
        <v>235960</v>
      </c>
      <c r="K7" s="9">
        <f t="shared" si="0"/>
        <v>359250</v>
      </c>
      <c r="L7" s="9">
        <f t="shared" si="0"/>
        <v>280668</v>
      </c>
      <c r="M7" s="9">
        <f t="shared" si="0"/>
        <v>134545</v>
      </c>
      <c r="N7" s="9">
        <f t="shared" si="0"/>
        <v>84130</v>
      </c>
      <c r="O7" s="9">
        <f t="shared" si="0"/>
        <v>3064628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11687</v>
      </c>
      <c r="C8" s="11">
        <f t="shared" si="1"/>
        <v>13047</v>
      </c>
      <c r="D8" s="11">
        <f t="shared" si="1"/>
        <v>8927</v>
      </c>
      <c r="E8" s="11">
        <f t="shared" si="1"/>
        <v>1937</v>
      </c>
      <c r="F8" s="11">
        <f t="shared" si="1"/>
        <v>6979</v>
      </c>
      <c r="G8" s="11">
        <f t="shared" si="1"/>
        <v>10781</v>
      </c>
      <c r="H8" s="11">
        <f t="shared" si="1"/>
        <v>2081</v>
      </c>
      <c r="I8" s="11">
        <f t="shared" si="1"/>
        <v>14537</v>
      </c>
      <c r="J8" s="11">
        <f t="shared" si="1"/>
        <v>9724</v>
      </c>
      <c r="K8" s="11">
        <f t="shared" si="1"/>
        <v>7531</v>
      </c>
      <c r="L8" s="11">
        <f t="shared" si="1"/>
        <v>6642</v>
      </c>
      <c r="M8" s="11">
        <f t="shared" si="1"/>
        <v>5162</v>
      </c>
      <c r="N8" s="11">
        <f t="shared" si="1"/>
        <v>3797</v>
      </c>
      <c r="O8" s="11">
        <f t="shared" si="1"/>
        <v>102832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11687</v>
      </c>
      <c r="C9" s="11">
        <v>13047</v>
      </c>
      <c r="D9" s="11">
        <v>8927</v>
      </c>
      <c r="E9" s="11">
        <v>1937</v>
      </c>
      <c r="F9" s="11">
        <v>6979</v>
      </c>
      <c r="G9" s="11">
        <v>10781</v>
      </c>
      <c r="H9" s="11">
        <v>2081</v>
      </c>
      <c r="I9" s="11">
        <v>14537</v>
      </c>
      <c r="J9" s="11">
        <v>9724</v>
      </c>
      <c r="K9" s="11">
        <v>7518</v>
      </c>
      <c r="L9" s="11">
        <v>6642</v>
      </c>
      <c r="M9" s="11">
        <v>5154</v>
      </c>
      <c r="N9" s="11">
        <v>3786</v>
      </c>
      <c r="O9" s="11">
        <f>SUM(B9:N9)</f>
        <v>102800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8</v>
      </c>
      <c r="N10" s="13">
        <v>11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378086</v>
      </c>
      <c r="C11" s="13">
        <v>270894</v>
      </c>
      <c r="D11" s="13">
        <v>269229</v>
      </c>
      <c r="E11" s="13">
        <v>67313</v>
      </c>
      <c r="F11" s="13">
        <v>217838</v>
      </c>
      <c r="G11" s="13">
        <v>368903</v>
      </c>
      <c r="H11" s="13">
        <v>43582</v>
      </c>
      <c r="I11" s="13">
        <v>284254</v>
      </c>
      <c r="J11" s="13">
        <v>226236</v>
      </c>
      <c r="K11" s="13">
        <v>351719</v>
      </c>
      <c r="L11" s="13">
        <v>274026</v>
      </c>
      <c r="M11" s="13">
        <v>129383</v>
      </c>
      <c r="N11" s="13">
        <v>80333</v>
      </c>
      <c r="O11" s="11">
        <f>SUM(B11:N11)</f>
        <v>2961796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1.207466572267836</v>
      </c>
      <c r="C16" s="19">
        <v>1.211226875056914</v>
      </c>
      <c r="D16" s="19">
        <v>1.233942528331386</v>
      </c>
      <c r="E16" s="19">
        <v>0.873869383087583</v>
      </c>
      <c r="F16" s="19">
        <v>1.396491458384224</v>
      </c>
      <c r="G16" s="19">
        <v>1.413774565838241</v>
      </c>
      <c r="H16" s="19">
        <v>1.5806333977493</v>
      </c>
      <c r="I16" s="19">
        <v>1.151620899291865</v>
      </c>
      <c r="J16" s="19">
        <v>1.264151951831932</v>
      </c>
      <c r="K16" s="19">
        <v>1.142172776889349</v>
      </c>
      <c r="L16" s="19">
        <v>1.186151690873747</v>
      </c>
      <c r="M16" s="19">
        <v>1.21664006260918</v>
      </c>
      <c r="N16" s="19">
        <v>1.104279854014251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1517195.7900000003</v>
      </c>
      <c r="C18" s="24">
        <f t="shared" si="2"/>
        <v>1119203.2100000002</v>
      </c>
      <c r="D18" s="24">
        <f t="shared" si="2"/>
        <v>970123.81</v>
      </c>
      <c r="E18" s="24">
        <f t="shared" si="2"/>
        <v>298314.87</v>
      </c>
      <c r="F18" s="24">
        <f t="shared" si="2"/>
        <v>1025160.1</v>
      </c>
      <c r="G18" s="24">
        <f t="shared" si="2"/>
        <v>1464868.0299999998</v>
      </c>
      <c r="H18" s="24">
        <f t="shared" si="2"/>
        <v>260457.56</v>
      </c>
      <c r="I18" s="24">
        <f t="shared" si="2"/>
        <v>1124977.9799999997</v>
      </c>
      <c r="J18" s="24">
        <f t="shared" si="2"/>
        <v>963467.1800000002</v>
      </c>
      <c r="K18" s="24">
        <f t="shared" si="2"/>
        <v>1281742.6099999996</v>
      </c>
      <c r="L18" s="24">
        <f t="shared" si="2"/>
        <v>1188714.6400000001</v>
      </c>
      <c r="M18" s="24">
        <f t="shared" si="2"/>
        <v>675763.1900000001</v>
      </c>
      <c r="N18" s="24">
        <f t="shared" si="2"/>
        <v>342203.07000000007</v>
      </c>
      <c r="O18" s="24">
        <f>O19+O20+O21+O22+O23+O24+O25+O27</f>
        <v>12228673.73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1144529.44</v>
      </c>
      <c r="C19" s="30">
        <f t="shared" si="3"/>
        <v>861335.02</v>
      </c>
      <c r="D19" s="30">
        <f t="shared" si="3"/>
        <v>740006.22</v>
      </c>
      <c r="E19" s="30">
        <f t="shared" si="3"/>
        <v>314734.33</v>
      </c>
      <c r="F19" s="30">
        <f t="shared" si="3"/>
        <v>693245.7</v>
      </c>
      <c r="G19" s="30">
        <f t="shared" si="3"/>
        <v>963334.24</v>
      </c>
      <c r="H19" s="30">
        <f t="shared" si="3"/>
        <v>155551.01</v>
      </c>
      <c r="I19" s="30">
        <f t="shared" si="3"/>
        <v>899988.37</v>
      </c>
      <c r="J19" s="30">
        <f t="shared" si="3"/>
        <v>714864.42</v>
      </c>
      <c r="K19" s="30">
        <f t="shared" si="3"/>
        <v>1028784.23</v>
      </c>
      <c r="L19" s="30">
        <f t="shared" si="3"/>
        <v>915174.15</v>
      </c>
      <c r="M19" s="30">
        <f t="shared" si="3"/>
        <v>506239.02</v>
      </c>
      <c r="N19" s="30">
        <f t="shared" si="3"/>
        <v>285932.63</v>
      </c>
      <c r="O19" s="30">
        <f>SUM(B19:N19)</f>
        <v>9223718.780000001</v>
      </c>
    </row>
    <row r="20" spans="1:23" ht="18.75" customHeight="1">
      <c r="A20" s="26" t="s">
        <v>35</v>
      </c>
      <c r="B20" s="30">
        <f>IF(B16&lt;&gt;0,ROUND((B16-1)*B19,2),0)</f>
        <v>237451.6</v>
      </c>
      <c r="C20" s="30">
        <f aca="true" t="shared" si="4" ref="C20:N20">IF(C16&lt;&gt;0,ROUND((C16-1)*C19,2),0)</f>
        <v>181937.1</v>
      </c>
      <c r="D20" s="30">
        <f t="shared" si="4"/>
        <v>173118.93</v>
      </c>
      <c r="E20" s="30">
        <f t="shared" si="4"/>
        <v>-39697.64</v>
      </c>
      <c r="F20" s="30">
        <f t="shared" si="4"/>
        <v>274866</v>
      </c>
      <c r="G20" s="30">
        <f t="shared" si="4"/>
        <v>398603.21</v>
      </c>
      <c r="H20" s="30">
        <f t="shared" si="4"/>
        <v>90318.11</v>
      </c>
      <c r="I20" s="30">
        <f t="shared" si="4"/>
        <v>136457.05</v>
      </c>
      <c r="J20" s="30">
        <f t="shared" si="4"/>
        <v>188832.83</v>
      </c>
      <c r="K20" s="30">
        <f t="shared" si="4"/>
        <v>146265.11</v>
      </c>
      <c r="L20" s="30">
        <f t="shared" si="4"/>
        <v>170361.22</v>
      </c>
      <c r="M20" s="30">
        <f t="shared" si="4"/>
        <v>109671.65</v>
      </c>
      <c r="N20" s="30">
        <f t="shared" si="4"/>
        <v>29817.01</v>
      </c>
      <c r="O20" s="30">
        <f aca="true" t="shared" si="5" ref="O19:O27">SUM(B20:N20)</f>
        <v>2098002.18</v>
      </c>
      <c r="W20" s="62"/>
    </row>
    <row r="21" spans="1:15" ht="18.75" customHeight="1">
      <c r="A21" s="26" t="s">
        <v>36</v>
      </c>
      <c r="B21" s="30">
        <v>68969.08</v>
      </c>
      <c r="C21" s="30">
        <v>46362.64</v>
      </c>
      <c r="D21" s="30">
        <v>29969.14</v>
      </c>
      <c r="E21" s="30">
        <v>12148.12</v>
      </c>
      <c r="F21" s="30">
        <v>36469.63</v>
      </c>
      <c r="G21" s="30">
        <v>56907.09</v>
      </c>
      <c r="H21" s="30">
        <v>6462.78</v>
      </c>
      <c r="I21" s="30">
        <v>43273.14</v>
      </c>
      <c r="J21" s="30">
        <v>38142.42</v>
      </c>
      <c r="K21" s="30">
        <v>61841.99</v>
      </c>
      <c r="L21" s="30">
        <v>58624.3</v>
      </c>
      <c r="M21" s="30">
        <v>27787.06</v>
      </c>
      <c r="N21" s="30">
        <v>15614.03</v>
      </c>
      <c r="O21" s="30">
        <f t="shared" si="5"/>
        <v>502571.42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70</v>
      </c>
      <c r="B24" s="30">
        <v>1094.19</v>
      </c>
      <c r="C24" s="30">
        <v>823.25</v>
      </c>
      <c r="D24" s="30">
        <v>706.01</v>
      </c>
      <c r="E24" s="30">
        <v>216.23</v>
      </c>
      <c r="F24" s="30">
        <v>750.3</v>
      </c>
      <c r="G24" s="30">
        <v>1068.14</v>
      </c>
      <c r="H24" s="30">
        <v>190.18</v>
      </c>
      <c r="I24" s="30">
        <v>812.83</v>
      </c>
      <c r="J24" s="30">
        <v>703.41</v>
      </c>
      <c r="K24" s="30">
        <v>932.67</v>
      </c>
      <c r="L24" s="30">
        <v>862.32</v>
      </c>
      <c r="M24" s="30">
        <v>484.57</v>
      </c>
      <c r="N24" s="30">
        <v>250.1</v>
      </c>
      <c r="O24" s="30">
        <f t="shared" si="5"/>
        <v>8894.2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627.32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 t="shared" si="5"/>
        <v>7557.68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-57507.18</v>
      </c>
      <c r="C29" s="30">
        <f>+C30+C32+C52+C53+C56-C57</f>
        <v>-61984.57000000001</v>
      </c>
      <c r="D29" s="30">
        <f t="shared" si="6"/>
        <v>-43204.670000000006</v>
      </c>
      <c r="E29" s="30">
        <f t="shared" si="6"/>
        <v>-9725.189999999999</v>
      </c>
      <c r="F29" s="30">
        <f t="shared" si="6"/>
        <v>-34879.74</v>
      </c>
      <c r="G29" s="30">
        <f t="shared" si="6"/>
        <v>-53375.91</v>
      </c>
      <c r="H29" s="30">
        <f t="shared" si="6"/>
        <v>-10213.92</v>
      </c>
      <c r="I29" s="30">
        <f t="shared" si="6"/>
        <v>-68482.62</v>
      </c>
      <c r="J29" s="30">
        <f t="shared" si="6"/>
        <v>-46696.979999999996</v>
      </c>
      <c r="K29" s="30">
        <f t="shared" si="6"/>
        <v>-38265.409999999996</v>
      </c>
      <c r="L29" s="30">
        <f t="shared" si="6"/>
        <v>-34019.869999999995</v>
      </c>
      <c r="M29" s="30">
        <f t="shared" si="6"/>
        <v>-25372.11</v>
      </c>
      <c r="N29" s="30">
        <f t="shared" si="6"/>
        <v>-18049.120000000003</v>
      </c>
      <c r="O29" s="30">
        <f t="shared" si="6"/>
        <v>-501777.29</v>
      </c>
    </row>
    <row r="30" spans="1:15" ht="18.75" customHeight="1">
      <c r="A30" s="26" t="s">
        <v>39</v>
      </c>
      <c r="B30" s="31">
        <f>+B31</f>
        <v>-51422.8</v>
      </c>
      <c r="C30" s="31">
        <f>+C31</f>
        <v>-57406.8</v>
      </c>
      <c r="D30" s="31">
        <f aca="true" t="shared" si="7" ref="D30:O30">+D31</f>
        <v>-39278.8</v>
      </c>
      <c r="E30" s="31">
        <f t="shared" si="7"/>
        <v>-8522.8</v>
      </c>
      <c r="F30" s="31">
        <f t="shared" si="7"/>
        <v>-30707.6</v>
      </c>
      <c r="G30" s="31">
        <f t="shared" si="7"/>
        <v>-47436.4</v>
      </c>
      <c r="H30" s="31">
        <f t="shared" si="7"/>
        <v>-9156.4</v>
      </c>
      <c r="I30" s="31">
        <f t="shared" si="7"/>
        <v>-63962.8</v>
      </c>
      <c r="J30" s="31">
        <f t="shared" si="7"/>
        <v>-42785.6</v>
      </c>
      <c r="K30" s="31">
        <f t="shared" si="7"/>
        <v>-33079.2</v>
      </c>
      <c r="L30" s="31">
        <f t="shared" si="7"/>
        <v>-29224.8</v>
      </c>
      <c r="M30" s="31">
        <f t="shared" si="7"/>
        <v>-22677.6</v>
      </c>
      <c r="N30" s="31">
        <f t="shared" si="7"/>
        <v>-16658.4</v>
      </c>
      <c r="O30" s="31">
        <f t="shared" si="7"/>
        <v>-452320</v>
      </c>
    </row>
    <row r="31" spans="1:26" ht="18.75" customHeight="1">
      <c r="A31" s="27" t="s">
        <v>40</v>
      </c>
      <c r="B31" s="16">
        <f>ROUND((-B9)*$G$3,2)</f>
        <v>-51422.8</v>
      </c>
      <c r="C31" s="16">
        <f aca="true" t="shared" si="8" ref="C31:N31">ROUND((-C9)*$G$3,2)</f>
        <v>-57406.8</v>
      </c>
      <c r="D31" s="16">
        <f t="shared" si="8"/>
        <v>-39278.8</v>
      </c>
      <c r="E31" s="16">
        <f t="shared" si="8"/>
        <v>-8522.8</v>
      </c>
      <c r="F31" s="16">
        <f t="shared" si="8"/>
        <v>-30707.6</v>
      </c>
      <c r="G31" s="16">
        <f t="shared" si="8"/>
        <v>-47436.4</v>
      </c>
      <c r="H31" s="16">
        <f t="shared" si="8"/>
        <v>-9156.4</v>
      </c>
      <c r="I31" s="16">
        <f t="shared" si="8"/>
        <v>-63962.8</v>
      </c>
      <c r="J31" s="16">
        <f t="shared" si="8"/>
        <v>-42785.6</v>
      </c>
      <c r="K31" s="16">
        <f t="shared" si="8"/>
        <v>-33079.2</v>
      </c>
      <c r="L31" s="16">
        <f t="shared" si="8"/>
        <v>-29224.8</v>
      </c>
      <c r="M31" s="16">
        <f t="shared" si="8"/>
        <v>-22677.6</v>
      </c>
      <c r="N31" s="16">
        <f t="shared" si="8"/>
        <v>-16658.4</v>
      </c>
      <c r="O31" s="32">
        <f aca="true" t="shared" si="9" ref="O31:O57">SUM(B31:N31)</f>
        <v>-452320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-6084.38</v>
      </c>
      <c r="C32" s="31">
        <f aca="true" t="shared" si="10" ref="C32:O32">SUM(C33:C50)</f>
        <v>-4577.77</v>
      </c>
      <c r="D32" s="31">
        <f t="shared" si="10"/>
        <v>-3925.87</v>
      </c>
      <c r="E32" s="31">
        <f t="shared" si="10"/>
        <v>-1202.39</v>
      </c>
      <c r="F32" s="31">
        <f t="shared" si="10"/>
        <v>-4172.14</v>
      </c>
      <c r="G32" s="31">
        <f t="shared" si="10"/>
        <v>-5939.51</v>
      </c>
      <c r="H32" s="31">
        <f t="shared" si="10"/>
        <v>-1057.52</v>
      </c>
      <c r="I32" s="31">
        <f t="shared" si="10"/>
        <v>-4519.82</v>
      </c>
      <c r="J32" s="31">
        <f t="shared" si="10"/>
        <v>-3911.38</v>
      </c>
      <c r="K32" s="31">
        <f t="shared" si="10"/>
        <v>-5186.21</v>
      </c>
      <c r="L32" s="31">
        <f t="shared" si="10"/>
        <v>-4795.07</v>
      </c>
      <c r="M32" s="31">
        <f t="shared" si="10"/>
        <v>-2694.51</v>
      </c>
      <c r="N32" s="31">
        <f t="shared" si="10"/>
        <v>-1390.72</v>
      </c>
      <c r="O32" s="31">
        <f t="shared" si="10"/>
        <v>-49457.29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-6084.38</v>
      </c>
      <c r="C41" s="33">
        <v>-4577.77</v>
      </c>
      <c r="D41" s="33">
        <v>-3925.87</v>
      </c>
      <c r="E41" s="33">
        <v>-1202.39</v>
      </c>
      <c r="F41" s="33">
        <v>-4172.14</v>
      </c>
      <c r="G41" s="33">
        <v>-5939.51</v>
      </c>
      <c r="H41" s="33">
        <v>-1057.52</v>
      </c>
      <c r="I41" s="33">
        <v>-4519.82</v>
      </c>
      <c r="J41" s="33">
        <v>-3911.38</v>
      </c>
      <c r="K41" s="33">
        <v>-5186.21</v>
      </c>
      <c r="L41" s="33">
        <v>-4795.07</v>
      </c>
      <c r="M41" s="33">
        <v>-2694.51</v>
      </c>
      <c r="N41" s="33">
        <v>-1390.72</v>
      </c>
      <c r="O41" s="33">
        <f t="shared" si="9"/>
        <v>-49457.29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1459688.6100000003</v>
      </c>
      <c r="C55" s="36">
        <f t="shared" si="12"/>
        <v>1057218.6400000001</v>
      </c>
      <c r="D55" s="36">
        <f t="shared" si="12"/>
        <v>926919.14</v>
      </c>
      <c r="E55" s="36">
        <f t="shared" si="12"/>
        <v>288589.68</v>
      </c>
      <c r="F55" s="36">
        <f t="shared" si="12"/>
        <v>990280.36</v>
      </c>
      <c r="G55" s="36">
        <f t="shared" si="12"/>
        <v>1411492.1199999999</v>
      </c>
      <c r="H55" s="36">
        <f t="shared" si="12"/>
        <v>250243.63999999998</v>
      </c>
      <c r="I55" s="36">
        <f t="shared" si="12"/>
        <v>1056495.3599999999</v>
      </c>
      <c r="J55" s="36">
        <f t="shared" si="12"/>
        <v>916770.2000000002</v>
      </c>
      <c r="K55" s="36">
        <f t="shared" si="12"/>
        <v>1243477.1999999997</v>
      </c>
      <c r="L55" s="36">
        <f t="shared" si="12"/>
        <v>1154694.77</v>
      </c>
      <c r="M55" s="36">
        <f t="shared" si="12"/>
        <v>650391.0800000001</v>
      </c>
      <c r="N55" s="36">
        <f t="shared" si="12"/>
        <v>324153.95000000007</v>
      </c>
      <c r="O55" s="36">
        <f>SUM(B55:N55)</f>
        <v>11730414.75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1459688.6099999999</v>
      </c>
      <c r="C61" s="51">
        <f t="shared" si="13"/>
        <v>1057218.65</v>
      </c>
      <c r="D61" s="51">
        <f t="shared" si="13"/>
        <v>926919.14</v>
      </c>
      <c r="E61" s="51">
        <f t="shared" si="13"/>
        <v>288589.68</v>
      </c>
      <c r="F61" s="51">
        <f t="shared" si="13"/>
        <v>990280.36</v>
      </c>
      <c r="G61" s="51">
        <f t="shared" si="13"/>
        <v>1411492.12</v>
      </c>
      <c r="H61" s="51">
        <f t="shared" si="13"/>
        <v>250243.64</v>
      </c>
      <c r="I61" s="51">
        <f t="shared" si="13"/>
        <v>1056495.35</v>
      </c>
      <c r="J61" s="51">
        <f t="shared" si="13"/>
        <v>916770.2</v>
      </c>
      <c r="K61" s="51">
        <f t="shared" si="13"/>
        <v>1243477.2</v>
      </c>
      <c r="L61" s="51">
        <f t="shared" si="13"/>
        <v>1154694.76</v>
      </c>
      <c r="M61" s="51">
        <f t="shared" si="13"/>
        <v>650391.08</v>
      </c>
      <c r="N61" s="51">
        <f t="shared" si="13"/>
        <v>324153.95</v>
      </c>
      <c r="O61" s="36">
        <f t="shared" si="13"/>
        <v>11730414.74</v>
      </c>
      <c r="Q61"/>
    </row>
    <row r="62" spans="1:18" ht="18.75" customHeight="1">
      <c r="A62" s="26" t="s">
        <v>55</v>
      </c>
      <c r="B62" s="51">
        <v>1191284.46</v>
      </c>
      <c r="C62" s="51">
        <v>751974.64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1943259.1</v>
      </c>
      <c r="P62"/>
      <c r="Q62"/>
      <c r="R62" s="43"/>
    </row>
    <row r="63" spans="1:16" ht="18.75" customHeight="1">
      <c r="A63" s="26" t="s">
        <v>56</v>
      </c>
      <c r="B63" s="51">
        <v>268404.15</v>
      </c>
      <c r="C63" s="51">
        <v>305244.01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573648.16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926919.14</v>
      </c>
      <c r="E64" s="52">
        <v>0</v>
      </c>
      <c r="F64" s="52">
        <v>0</v>
      </c>
      <c r="G64" s="52">
        <v>0</v>
      </c>
      <c r="H64" s="51">
        <v>250243.64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1177162.78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288589.68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288589.68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990280.36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990280.36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1411492.12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1411492.12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1056495.35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1056495.35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916770.2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916770.2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1243477.2</v>
      </c>
      <c r="L70" s="31">
        <v>1154694.76</v>
      </c>
      <c r="M70" s="52">
        <v>0</v>
      </c>
      <c r="N70" s="52">
        <v>0</v>
      </c>
      <c r="O70" s="36">
        <f t="shared" si="14"/>
        <v>2398171.96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650391.08</v>
      </c>
      <c r="N71" s="52">
        <v>0</v>
      </c>
      <c r="O71" s="36">
        <f t="shared" si="14"/>
        <v>650391.08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324153.95</v>
      </c>
      <c r="O72" s="55">
        <f t="shared" si="14"/>
        <v>324153.95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2022-08-24T21:24:21Z</dcterms:modified>
  <cp:category/>
  <cp:version/>
  <cp:contentType/>
  <cp:contentStatus/>
</cp:coreProperties>
</file>