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<sst xmlns="http://schemas.openxmlformats.org/spreadsheetml/2006/main" count="81" uniqueCount="80">
  <si>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</si>
  <si>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</si>
  <si>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</si>
  <si>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</si>
  <si>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</si>
  <si>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</si>
  <si>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</si>
  <si>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</si>
  <si>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</si>
  <si>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</si>
  <si>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</si>
  <si>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</si>
  <si>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</si>
  <si>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</si>
  <si>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</si>
  <si>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</si>
  <si>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</si>
  <si>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</si>
  <si>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</si>
  <si>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</si>
  <si>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</si>
  <si>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</si>
  <si>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</si>
  <si>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</si>
  <si>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</si>
  <si>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</si>
  <si>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</si>
  <si>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</si>
  <si>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</si>
  <si>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</si>
  <si>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</si>
  <si>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</si>
  <si>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</si>
  <si>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</si>
  <si>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</si>
  <si>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</si>
  <si>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</si>
  <si>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</si>
  <si>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</si>
  <si>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</si>
  <si>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</si>
  <si>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</si>
  <si>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</si>
  <si>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</si>
  <si>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</si>
  <si>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</si>
  <si>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</si>
  <si>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</si>
  <si>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</si>
  <si>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</si>
  <si>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</si>
  <si>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</si>
  <si>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</si>
  <si>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</si>
  <si>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</si>
  <si>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</si>
  <si>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</si>
  <si>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</si>
  <si>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</si>
  <si>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</si>
  <si>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</si>
  <si>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</si>
  <si>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</si>
  <si>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</si>
  <si>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</si>
  <si>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</si>
  <si>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</si>
  <si>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</si>
  <si>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</si>
  <si>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</si>
  <si>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</si>
  <si>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</si>
  <si>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</si>
  <si>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04/05/22 - VENCIMENTO 11/05/22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</si>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</sst>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90151</v>
      </c>
      <c r="C7" s="10">
        <f>C8+C11</f>
        <v>108364</v>
      </c>
      <c r="D7" s="10">
        <f aca="true" t="shared" si="0" ref="D7:K7">D8+D11</f>
        <v>315553</v>
      </c>
      <c r="E7" s="10">
        <f t="shared" si="0"/>
        <v>253431</v>
      </c>
      <c r="F7" s="10">
        <f t="shared" si="0"/>
        <v>272469</v>
      </c>
      <c r="G7" s="10">
        <f t="shared" si="0"/>
        <v>148330</v>
      </c>
      <c r="H7" s="10">
        <f t="shared" si="0"/>
        <v>78819</v>
      </c>
      <c r="I7" s="10">
        <f t="shared" si="0"/>
        <v>118805</v>
      </c>
      <c r="J7" s="10">
        <f t="shared" si="0"/>
        <v>125148</v>
      </c>
      <c r="K7" s="10">
        <f t="shared" si="0"/>
        <v>219658</v>
      </c>
      <c r="L7" s="10">
        <f>SUM(B7:K7)</f>
        <v>1730728</v>
      </c>
      <c r="M7" s="11"/>
    </row>
    <row r="8" spans="1:13" ht="17.25" customHeight="1">
      <c r="A8" s="12" t="s">
        <v>18</v>
      </c>
      <c r="B8" s="13">
        <f>B9+B10</f>
        <v>6360</v>
      </c>
      <c r="C8" s="13">
        <f aca="true" t="shared" si="1" ref="C8:K8">C9+C10</f>
        <v>6646</v>
      </c>
      <c r="D8" s="13">
        <f t="shared" si="1"/>
        <v>20159</v>
      </c>
      <c r="E8" s="13">
        <f t="shared" si="1"/>
        <v>14158</v>
      </c>
      <c r="F8" s="13">
        <f t="shared" si="1"/>
        <v>13609</v>
      </c>
      <c r="G8" s="13">
        <f t="shared" si="1"/>
        <v>10550</v>
      </c>
      <c r="H8" s="13">
        <f t="shared" si="1"/>
        <v>5026</v>
      </c>
      <c r="I8" s="13">
        <f t="shared" si="1"/>
        <v>5756</v>
      </c>
      <c r="J8" s="13">
        <f t="shared" si="1"/>
        <v>8389</v>
      </c>
      <c r="K8" s="13">
        <f t="shared" si="1"/>
        <v>12708</v>
      </c>
      <c r="L8" s="13">
        <f>SUM(B8:K8)</f>
        <v>103361</v>
      </c>
      <c r="M8"/>
    </row>
    <row r="9" spans="1:13" ht="17.25" customHeight="1">
      <c r="A9" s="14" t="s">
        <v>19</v>
      </c>
      <c r="B9" s="15">
        <v>6357</v>
      </c>
      <c r="C9" s="15">
        <v>6646</v>
      </c>
      <c r="D9" s="15">
        <v>20159</v>
      </c>
      <c r="E9" s="15">
        <v>14158</v>
      </c>
      <c r="F9" s="15">
        <v>13609</v>
      </c>
      <c r="G9" s="15">
        <v>10550</v>
      </c>
      <c r="H9" s="15">
        <v>4996</v>
      </c>
      <c r="I9" s="15">
        <v>5756</v>
      </c>
      <c r="J9" s="15">
        <v>8389</v>
      </c>
      <c r="K9" s="15">
        <v>12708</v>
      </c>
      <c r="L9" s="13">
        <f>SUM(B9:K9)</f>
        <v>103328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>SUM(B10:K10)</f>
        <v>33</v>
      </c>
      <c r="M10"/>
    </row>
    <row r="11" spans="1:13" ht="17.25" customHeight="1">
      <c r="A11" s="12" t="s">
        <v>21</v>
      </c>
      <c r="B11" s="15">
        <v>83791</v>
      </c>
      <c r="C11" s="15">
        <v>101718</v>
      </c>
      <c r="D11" s="15">
        <v>295394</v>
      </c>
      <c r="E11" s="15">
        <v>239273</v>
      </c>
      <c r="F11" s="15">
        <v>258860</v>
      </c>
      <c r="G11" s="15">
        <v>137780</v>
      </c>
      <c r="H11" s="15">
        <v>73793</v>
      </c>
      <c r="I11" s="15">
        <v>113049</v>
      </c>
      <c r="J11" s="15">
        <v>116759</v>
      </c>
      <c r="K11" s="15">
        <v>206950</v>
      </c>
      <c r="L11" s="13">
        <f>SUM(B11:K11)</f>
        <v>1627367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1.249816009368375</v>
      </c>
      <c r="C16" s="22">
        <v>1.195970604569285</v>
      </c>
      <c r="D16" s="22">
        <v>1.078379427514969</v>
      </c>
      <c r="E16" s="22">
        <v>1.104080353235385</v>
      </c>
      <c r="F16" s="22">
        <v>1.211420918880929</v>
      </c>
      <c r="G16" s="22">
        <v>1.204935002437948</v>
      </c>
      <c r="H16" s="22">
        <v>1.116296309527114</v>
      </c>
      <c r="I16" s="22">
        <v>1.181121184518753</v>
      </c>
      <c r="J16" s="22">
        <v>1.277144825935548</v>
      </c>
      <c r="K16" s="22">
        <v>1.101160052589114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741488.3899999999</v>
      </c>
      <c r="C18" s="25">
        <f aca="true" t="shared" si="2" ref="C18:K18">SUM(C19:C26)</f>
        <v>482893.4</v>
      </c>
      <c r="D18" s="25">
        <f t="shared" si="2"/>
        <v>1519464.85</v>
      </c>
      <c r="E18" s="25">
        <f t="shared" si="2"/>
        <v>1258619.4800000002</v>
      </c>
      <c r="F18" s="25">
        <f t="shared" si="2"/>
        <v>1324821.76</v>
      </c>
      <c r="G18" s="25">
        <f t="shared" si="2"/>
        <v>789324.39</v>
      </c>
      <c r="H18" s="25">
        <f t="shared" si="2"/>
        <v>429157.9199999999</v>
      </c>
      <c r="I18" s="25">
        <f t="shared" si="2"/>
        <v>559029.1799999999</v>
      </c>
      <c r="J18" s="25">
        <f t="shared" si="2"/>
        <v>688801.5099999999</v>
      </c>
      <c r="K18" s="25">
        <f t="shared" si="2"/>
        <v>850881.8899999999</v>
      </c>
      <c r="L18" s="25">
        <f>SUM(B18:K18)</f>
        <v>8644482.77</v>
      </c>
      <c r="M18"/>
    </row>
    <row r="19" spans="1:13" ht="17.25" customHeight="1">
      <c r="A19" s="26" t="s">
        <v>24</v>
      </c>
      <c r="B19" s="61">
        <f>ROUND((B13+B14)*B7,2)</f>
        <v>589253.98</v>
      </c>
      <c r="C19" s="61">
        <f aca="true" t="shared" si="3" ref="C19:K19">ROUND((C13+C14)*C7,2)</f>
        <v>395290.2</v>
      </c>
      <c r="D19" s="61">
        <f t="shared" si="3"/>
        <v>1370004.9</v>
      </c>
      <c r="E19" s="61">
        <f t="shared" si="3"/>
        <v>1114538.85</v>
      </c>
      <c r="F19" s="61">
        <f t="shared" si="3"/>
        <v>1058732.79</v>
      </c>
      <c r="G19" s="61">
        <f t="shared" si="3"/>
        <v>633754.76</v>
      </c>
      <c r="H19" s="61">
        <f t="shared" si="3"/>
        <v>370953.74</v>
      </c>
      <c r="I19" s="61">
        <f t="shared" si="3"/>
        <v>463588.99</v>
      </c>
      <c r="J19" s="61">
        <f t="shared" si="3"/>
        <v>525934.47</v>
      </c>
      <c r="K19" s="61">
        <f t="shared" si="3"/>
        <v>753822.32</v>
      </c>
      <c r="L19" s="33">
        <f>SUM(B19:K19)</f>
        <v>7275875.000000001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147205.08</v>
      </c>
      <c r="C20" s="33">
        <f t="shared" si="4"/>
        <v>77465.26</v>
      </c>
      <c r="D20" s="33">
        <f t="shared" si="4"/>
        <v>107380.2</v>
      </c>
      <c r="E20" s="33">
        <f t="shared" si="4"/>
        <v>116001.6</v>
      </c>
      <c r="F20" s="33">
        <f t="shared" si="4"/>
        <v>223838.26</v>
      </c>
      <c r="G20" s="33">
        <f t="shared" si="4"/>
        <v>129878.53</v>
      </c>
      <c r="H20" s="33">
        <f t="shared" si="4"/>
        <v>43140.55</v>
      </c>
      <c r="I20" s="33">
        <f t="shared" si="4"/>
        <v>83965.79</v>
      </c>
      <c r="J20" s="33">
        <f t="shared" si="4"/>
        <v>145760.02</v>
      </c>
      <c r="K20" s="33">
        <f t="shared" si="4"/>
        <v>76256.71</v>
      </c>
      <c r="L20" s="33">
        <f aca="true" t="shared" si="5" ref="L19:L26">SUM(B20:K20)</f>
        <v>1150892</v>
      </c>
      <c r="M20"/>
    </row>
    <row r="21" spans="1:13" ht="17.25" customHeight="1">
      <c r="A21" s="27" t="s">
        <v>26</v>
      </c>
      <c r="B21" s="33">
        <v>2587.29</v>
      </c>
      <c r="C21" s="33">
        <v>7994.52</v>
      </c>
      <c r="D21" s="33">
        <v>36970.78</v>
      </c>
      <c r="E21" s="33">
        <v>23406.47</v>
      </c>
      <c r="F21" s="33">
        <v>38934.95</v>
      </c>
      <c r="G21" s="33">
        <v>24635.85</v>
      </c>
      <c r="H21" s="33">
        <v>12997.42</v>
      </c>
      <c r="I21" s="33">
        <v>9223.32</v>
      </c>
      <c r="J21" s="33">
        <v>13209.61</v>
      </c>
      <c r="K21" s="33">
        <v>16642.13</v>
      </c>
      <c r="L21" s="33">
        <f t="shared" si="5"/>
        <v>186602.34000000003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561.59</v>
      </c>
      <c r="C24" s="33">
        <v>364.34</v>
      </c>
      <c r="D24" s="33">
        <v>1151.03</v>
      </c>
      <c r="E24" s="33">
        <v>951.46</v>
      </c>
      <c r="F24" s="33">
        <v>1002.51</v>
      </c>
      <c r="G24" s="33">
        <v>596.4</v>
      </c>
      <c r="H24" s="33">
        <v>324.89</v>
      </c>
      <c r="I24" s="33">
        <v>422.35</v>
      </c>
      <c r="J24" s="33">
        <v>522.14</v>
      </c>
      <c r="K24" s="33">
        <v>642.81</v>
      </c>
      <c r="L24" s="33">
        <f t="shared" si="5"/>
        <v>6539.52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290.83</v>
      </c>
      <c r="K25" s="33">
        <v>387.96</v>
      </c>
      <c r="L25" s="33">
        <f t="shared" si="5"/>
        <v>3694.8299999999995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-122172.98000000001</v>
      </c>
      <c r="C29" s="33">
        <f t="shared" si="6"/>
        <v>-31268.350000000002</v>
      </c>
      <c r="D29" s="33">
        <f t="shared" si="6"/>
        <v>-95100.07</v>
      </c>
      <c r="E29" s="33">
        <f t="shared" si="6"/>
        <v>-72501.72999999995</v>
      </c>
      <c r="F29" s="33">
        <f t="shared" si="6"/>
        <v>-65454.2</v>
      </c>
      <c r="G29" s="33">
        <f t="shared" si="6"/>
        <v>-49736.37</v>
      </c>
      <c r="H29" s="33">
        <f t="shared" si="6"/>
        <v>-32237.520000000004</v>
      </c>
      <c r="I29" s="33">
        <f t="shared" si="6"/>
        <v>-42950.02</v>
      </c>
      <c r="J29" s="33">
        <f t="shared" si="6"/>
        <v>-39815.04</v>
      </c>
      <c r="K29" s="33">
        <f t="shared" si="6"/>
        <v>-59489.649999999994</v>
      </c>
      <c r="L29" s="33">
        <f aca="true" t="shared" si="7" ref="L29:L36">SUM(B29:K29)</f>
        <v>-610725.93</v>
      </c>
      <c r="M29"/>
    </row>
    <row r="30" spans="1:13" ht="18.75" customHeight="1">
      <c r="A30" s="27" t="s">
        <v>30</v>
      </c>
      <c r="B30" s="33">
        <f>B31+B32+B33+B34</f>
        <v>-27970.8</v>
      </c>
      <c r="C30" s="33">
        <f aca="true" t="shared" si="8" ref="C30:K30">C31+C32+C33+C34</f>
        <v>-29242.4</v>
      </c>
      <c r="D30" s="33">
        <f t="shared" si="8"/>
        <v>-88699.6</v>
      </c>
      <c r="E30" s="33">
        <f t="shared" si="8"/>
        <v>-62295.2</v>
      </c>
      <c r="F30" s="33">
        <f t="shared" si="8"/>
        <v>-59879.6</v>
      </c>
      <c r="G30" s="33">
        <f t="shared" si="8"/>
        <v>-46420</v>
      </c>
      <c r="H30" s="33">
        <f t="shared" si="8"/>
        <v>-21982.4</v>
      </c>
      <c r="I30" s="33">
        <f t="shared" si="8"/>
        <v>-40601.46</v>
      </c>
      <c r="J30" s="33">
        <f t="shared" si="8"/>
        <v>-36911.6</v>
      </c>
      <c r="K30" s="33">
        <f t="shared" si="8"/>
        <v>-55915.2</v>
      </c>
      <c r="L30" s="33">
        <f t="shared" si="7"/>
        <v>-469918.26</v>
      </c>
      <c r="M30"/>
    </row>
    <row r="31" spans="1:13" s="36" customFormat="1" ht="18.75" customHeight="1">
      <c r="A31" s="34" t="s">
        <v>55</v>
      </c>
      <c r="B31" s="33">
        <f>-ROUND((B9)*$E$3,2)</f>
        <v>-27970.8</v>
      </c>
      <c r="C31" s="33">
        <f aca="true" t="shared" si="9" ref="C31:K31">-ROUND((C9)*$E$3,2)</f>
        <v>-29242.4</v>
      </c>
      <c r="D31" s="33">
        <f t="shared" si="9"/>
        <v>-88699.6</v>
      </c>
      <c r="E31" s="33">
        <f t="shared" si="9"/>
        <v>-62295.2</v>
      </c>
      <c r="F31" s="33">
        <f t="shared" si="9"/>
        <v>-59879.6</v>
      </c>
      <c r="G31" s="33">
        <f t="shared" si="9"/>
        <v>-46420</v>
      </c>
      <c r="H31" s="33">
        <f t="shared" si="9"/>
        <v>-21982.4</v>
      </c>
      <c r="I31" s="33">
        <f t="shared" si="9"/>
        <v>-25326.4</v>
      </c>
      <c r="J31" s="33">
        <f t="shared" si="9"/>
        <v>-36911.6</v>
      </c>
      <c r="K31" s="33">
        <f t="shared" si="9"/>
        <v>-55915.2</v>
      </c>
      <c r="L31" s="33">
        <f t="shared" si="7"/>
        <v>-454643.2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-15275.06</v>
      </c>
      <c r="J34" s="17">
        <v>0</v>
      </c>
      <c r="K34" s="17">
        <v>0</v>
      </c>
      <c r="L34" s="33">
        <f t="shared" si="7"/>
        <v>-15275.06</v>
      </c>
      <c r="M34"/>
    </row>
    <row r="35" spans="1:13" s="36" customFormat="1" ht="18.75" customHeight="1">
      <c r="A35" s="27" t="s">
        <v>34</v>
      </c>
      <c r="B35" s="38">
        <f>SUM(B36:B47)</f>
        <v>-94202.18000000001</v>
      </c>
      <c r="C35" s="38">
        <f aca="true" t="shared" si="10" ref="C35:K35">SUM(C36:C47)</f>
        <v>-2025.95</v>
      </c>
      <c r="D35" s="38">
        <f t="shared" si="10"/>
        <v>-6400.47</v>
      </c>
      <c r="E35" s="38">
        <f t="shared" si="10"/>
        <v>-10206.529999999948</v>
      </c>
      <c r="F35" s="38">
        <f t="shared" si="10"/>
        <v>-5574.6</v>
      </c>
      <c r="G35" s="38">
        <f t="shared" si="10"/>
        <v>-3316.37</v>
      </c>
      <c r="H35" s="38">
        <f t="shared" si="10"/>
        <v>-10255.12</v>
      </c>
      <c r="I35" s="38">
        <f t="shared" si="10"/>
        <v>-2348.56</v>
      </c>
      <c r="J35" s="38">
        <f t="shared" si="10"/>
        <v>-2903.44</v>
      </c>
      <c r="K35" s="38">
        <f t="shared" si="10"/>
        <v>-3574.45</v>
      </c>
      <c r="L35" s="33">
        <f t="shared" si="7"/>
        <v>-140807.66999999995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-3122.81</v>
      </c>
      <c r="C46" s="17">
        <v>-2025.95</v>
      </c>
      <c r="D46" s="17">
        <v>-6400.47</v>
      </c>
      <c r="E46" s="17">
        <v>-5290.71</v>
      </c>
      <c r="F46" s="17">
        <v>-5574.6</v>
      </c>
      <c r="G46" s="17">
        <v>-3316.37</v>
      </c>
      <c r="H46" s="17">
        <v>-1806.58</v>
      </c>
      <c r="I46" s="17">
        <v>-2348.56</v>
      </c>
      <c r="J46" s="17">
        <v>-2903.44</v>
      </c>
      <c r="K46" s="17">
        <v>-3574.45</v>
      </c>
      <c r="L46" s="30">
        <f t="shared" si="11"/>
        <v>-36363.939999999995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619315.4099999999</v>
      </c>
      <c r="C50" s="41">
        <f>IF(C18+C29+C42+C51&lt;0,0,C18+C29+C51)</f>
        <v>451625.05000000005</v>
      </c>
      <c r="D50" s="41">
        <f>IF(D18+D29+D42+D51&lt;0,0,D18+D29+D51)</f>
        <v>1424364.78</v>
      </c>
      <c r="E50" s="41">
        <f>IF(E18+E29+E42+E51&lt;0,0,E18+E29+E51)</f>
        <v>1186117.7500000002</v>
      </c>
      <c r="F50" s="41">
        <f>IF(F18+F29+F42+F51&lt;0,0,F18+F29+F51)</f>
        <v>1259367.56</v>
      </c>
      <c r="G50" s="41">
        <f>IF(G18+G29+G42+G51&lt;0,0,G18+G29+G51)</f>
        <v>739588.02</v>
      </c>
      <c r="H50" s="41">
        <f>IF(H18+H29+H42+H51&lt;0,0,H18+H29+H51)</f>
        <v>396920.3999999999</v>
      </c>
      <c r="I50" s="41">
        <f>IF(I18+I29+I42+I51&lt;0,0,I18+I29+I51)</f>
        <v>516079.1599999999</v>
      </c>
      <c r="J50" s="41">
        <f>IF(J18+J29+J42+J51&lt;0,0,J18+J29+J51)</f>
        <v>648986.4699999999</v>
      </c>
      <c r="K50" s="41">
        <f>IF(K18+K29+K42+K51&lt;0,0,K18+K29+K51)</f>
        <v>791392.2399999999</v>
      </c>
      <c r="L50" s="42">
        <f>SUM(B50:K50)</f>
        <v>8033756.840000001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619315.41</v>
      </c>
      <c r="C56" s="41">
        <f aca="true" t="shared" si="12" ref="C56:J56">SUM(C57:C68)</f>
        <v>451625.05000000005</v>
      </c>
      <c r="D56" s="41">
        <f t="shared" si="12"/>
        <v>1424364.78</v>
      </c>
      <c r="E56" s="41">
        <f t="shared" si="12"/>
        <v>1186117.74</v>
      </c>
      <c r="F56" s="41">
        <f t="shared" si="12"/>
        <v>1259367.57</v>
      </c>
      <c r="G56" s="41">
        <f t="shared" si="12"/>
        <v>739588.02</v>
      </c>
      <c r="H56" s="41">
        <f t="shared" si="12"/>
        <v>396920.4</v>
      </c>
      <c r="I56" s="41">
        <f>SUM(I57:I71)</f>
        <v>516079.16</v>
      </c>
      <c r="J56" s="41">
        <f t="shared" si="12"/>
        <v>648986.47</v>
      </c>
      <c r="K56" s="41">
        <f>SUM(K57:K70)</f>
        <v>791392.24</v>
      </c>
      <c r="L56" s="46">
        <f>SUM(B56:K56)</f>
        <v>8033756.840000001</v>
      </c>
      <c r="M56" s="40"/>
    </row>
    <row r="57" spans="1:13" ht="18.75" customHeight="1">
      <c r="A57" s="47" t="s">
        <v>48</v>
      </c>
      <c r="B57" s="48">
        <v>619315.41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619315.41</v>
      </c>
      <c r="M57" s="40"/>
    </row>
    <row r="58" spans="1:12" ht="18.75" customHeight="1">
      <c r="A58" s="47" t="s">
        <v>58</v>
      </c>
      <c r="B58" s="17">
        <v>0</v>
      </c>
      <c r="C58" s="48">
        <v>394765.46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394765.46</v>
      </c>
    </row>
    <row r="59" spans="1:12" ht="18.75" customHeight="1">
      <c r="A59" s="47" t="s">
        <v>59</v>
      </c>
      <c r="B59" s="17">
        <v>0</v>
      </c>
      <c r="C59" s="48">
        <v>56859.59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56859.59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1424364.78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1424364.78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1186117.74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1186117.74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1259367.57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1259367.57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739588.02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739588.02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396920.4</v>
      </c>
      <c r="I64" s="17">
        <v>0</v>
      </c>
      <c r="J64" s="17">
        <v>0</v>
      </c>
      <c r="K64" s="17">
        <v>0</v>
      </c>
      <c r="L64" s="46">
        <f t="shared" si="13"/>
        <v>396920.4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648986.47</v>
      </c>
      <c r="K66" s="17">
        <v>0</v>
      </c>
      <c r="L66" s="46">
        <f t="shared" si="13"/>
        <v>648986.47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451330.99</v>
      </c>
      <c r="L67" s="46">
        <f t="shared" si="13"/>
        <v>451330.99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340061.25</v>
      </c>
      <c r="L68" s="46">
        <f t="shared" si="13"/>
        <v>340061.25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516079.16</v>
      </c>
      <c r="J71" s="53">
        <v>0</v>
      </c>
      <c r="K71" s="53">
        <v>0</v>
      </c>
      <c r="L71" s="51">
        <f>SUM(B71:K71)</f>
        <v>516079.16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2022-05-10T14:47:13Z</dcterms:modified>
  <cp:category/>
  <cp:version/>
  <cp:contentType/>
  <cp:contentStatus/>
</cp:coreProperties>
</file>