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<sst xmlns="http://schemas.openxmlformats.org/spreadsheetml/2006/main" count="82" uniqueCount="81">
  <si>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</si>
  <si>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</si>
  <si>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</si>
  <si>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</si>
  <si>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</si>
  <si>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</si>
  <si>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</si>
  <si>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</si>
  <si>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</si>
  <si>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</si>
  <si>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</si>
  <si>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</si>
  <si>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</si>
  <si>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</si>
  <si>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</si>
  <si>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</si>
  <si>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</si>
  <si>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</si>
  <si>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</si>
  <si>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</si>
  <si>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</si>
  <si>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</si>
  <si>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</si>
  <si>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</si>
  <si>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</si>
  <si>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</si>
  <si>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</si>
  <si>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</si>
  <si>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</si>
  <si>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</si>
  <si>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</si>
  <si>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</si>
  <si>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</si>
  <si>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</si>
  <si>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</si>
  <si>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</si>
  <si>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</si>
  <si>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</si>
  <si>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</si>
  <si>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</si>
  <si>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</si>
  <si>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</si>
  <si>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</si>
  <si>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</si>
  <si>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</si>
  <si>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</si>
  <si>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</si>
  <si>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</si>
  <si>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</si>
  <si>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</si>
  <si>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</si>
  <si>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</si>
  <si>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</si>
  <si>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</si>
  <si>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</si>
  <si>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</si>
  <si>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</si>
  <si>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</si>
  <si>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</si>
  <si>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</si>
  <si>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</si>
  <si>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</si>
  <si>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</si>
  <si>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</si>
  <si>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</si>
  <si>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</si>
  <si>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</si>
  <si>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</si>
  <si>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</si>
  <si>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</si>
  <si>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</si>
  <si>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</si>
  <si>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27/05/22 - VENCIMENTO 03/06/22</t>
  </si>
  <si>
    <t>4. Remuneração Bruta do Operador (4.1 + 4.2 + 4.3 + 4.4 + 4.5 + 4.6 + 4.7 + 4.8)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</si>
  <si>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</si>
  <si>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</si>
  <si>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</si>
  <si>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</si>
  <si>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</si>
  <si>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</si>
  <si>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Reajuste parcial dos preços, período de operação de 01 a 26/05.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</si>
</sst>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89671</v>
      </c>
      <c r="C7" s="10">
        <f>C8+C11</f>
        <v>107399</v>
      </c>
      <c r="D7" s="10">
        <f aca="true" t="shared" si="0" ref="D7:K7">D8+D11</f>
        <v>313281</v>
      </c>
      <c r="E7" s="10">
        <f t="shared" si="0"/>
        <v>249527</v>
      </c>
      <c r="F7" s="10">
        <f t="shared" si="0"/>
        <v>269159</v>
      </c>
      <c r="G7" s="10">
        <f t="shared" si="0"/>
        <v>145759</v>
      </c>
      <c r="H7" s="10">
        <f t="shared" si="0"/>
        <v>77361</v>
      </c>
      <c r="I7" s="10">
        <f t="shared" si="0"/>
        <v>115828</v>
      </c>
      <c r="J7" s="10">
        <f t="shared" si="0"/>
        <v>120725</v>
      </c>
      <c r="K7" s="10">
        <f t="shared" si="0"/>
        <v>214385</v>
      </c>
      <c r="L7" s="10">
        <f>SUM(B7:K7)</f>
        <v>1703095</v>
      </c>
      <c r="M7" s="11"/>
    </row>
    <row r="8" spans="1:13" ht="17.25" customHeight="1">
      <c r="A8" s="12" t="s">
        <v>18</v>
      </c>
      <c r="B8" s="13">
        <f>B9+B10</f>
        <v>6345</v>
      </c>
      <c r="C8" s="13">
        <f aca="true" t="shared" si="1" ref="C8:K8">C9+C10</f>
        <v>7224</v>
      </c>
      <c r="D8" s="13">
        <f t="shared" si="1"/>
        <v>21277</v>
      </c>
      <c r="E8" s="13">
        <f t="shared" si="1"/>
        <v>14825</v>
      </c>
      <c r="F8" s="13">
        <f t="shared" si="1"/>
        <v>15109</v>
      </c>
      <c r="G8" s="13">
        <f t="shared" si="1"/>
        <v>10731</v>
      </c>
      <c r="H8" s="13">
        <f t="shared" si="1"/>
        <v>5030</v>
      </c>
      <c r="I8" s="13">
        <f t="shared" si="1"/>
        <v>5915</v>
      </c>
      <c r="J8" s="13">
        <f t="shared" si="1"/>
        <v>8140</v>
      </c>
      <c r="K8" s="13">
        <f t="shared" si="1"/>
        <v>12897</v>
      </c>
      <c r="L8" s="13">
        <f>SUM(B8:K8)</f>
        <v>107493</v>
      </c>
      <c r="M8"/>
    </row>
    <row r="9" spans="1:13" ht="17.25" customHeight="1">
      <c r="A9" s="14" t="s">
        <v>19</v>
      </c>
      <c r="B9" s="15">
        <v>6344</v>
      </c>
      <c r="C9" s="15">
        <v>7224</v>
      </c>
      <c r="D9" s="15">
        <v>21277</v>
      </c>
      <c r="E9" s="15">
        <v>14825</v>
      </c>
      <c r="F9" s="15">
        <v>15109</v>
      </c>
      <c r="G9" s="15">
        <v>10731</v>
      </c>
      <c r="H9" s="15">
        <v>4972</v>
      </c>
      <c r="I9" s="15">
        <v>5915</v>
      </c>
      <c r="J9" s="15">
        <v>8140</v>
      </c>
      <c r="K9" s="15">
        <v>12897</v>
      </c>
      <c r="L9" s="13">
        <f>SUM(B9:K9)</f>
        <v>107434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58</v>
      </c>
      <c r="I10" s="15">
        <v>0</v>
      </c>
      <c r="J10" s="15">
        <v>0</v>
      </c>
      <c r="K10" s="15">
        <v>0</v>
      </c>
      <c r="L10" s="13">
        <f>SUM(B10:K10)</f>
        <v>59</v>
      </c>
      <c r="M10"/>
    </row>
    <row r="11" spans="1:13" ht="17.25" customHeight="1">
      <c r="A11" s="12" t="s">
        <v>21</v>
      </c>
      <c r="B11" s="15">
        <v>83326</v>
      </c>
      <c r="C11" s="15">
        <v>100175</v>
      </c>
      <c r="D11" s="15">
        <v>292004</v>
      </c>
      <c r="E11" s="15">
        <v>234702</v>
      </c>
      <c r="F11" s="15">
        <v>254050</v>
      </c>
      <c r="G11" s="15">
        <v>135028</v>
      </c>
      <c r="H11" s="15">
        <v>72331</v>
      </c>
      <c r="I11" s="15">
        <v>109913</v>
      </c>
      <c r="J11" s="15">
        <v>112585</v>
      </c>
      <c r="K11" s="15">
        <v>201488</v>
      </c>
      <c r="L11" s="13">
        <f>SUM(B11:K11)</f>
        <v>1595602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1.254912492554264</v>
      </c>
      <c r="C16" s="22">
        <v>1.196079803796207</v>
      </c>
      <c r="D16" s="22">
        <v>1.078659487935536</v>
      </c>
      <c r="E16" s="22">
        <v>1.103204372229551</v>
      </c>
      <c r="F16" s="22">
        <v>1.212377207747959</v>
      </c>
      <c r="G16" s="22">
        <v>1.216166059592678</v>
      </c>
      <c r="H16" s="22">
        <v>1.131178991227325</v>
      </c>
      <c r="I16" s="22">
        <v>1.200121195170536</v>
      </c>
      <c r="J16" s="22">
        <v>1.315381212043788</v>
      </c>
      <c r="K16" s="22">
        <v>1.137577815159995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73</v>
      </c>
      <c r="B18" s="25">
        <f>SUM(B19:B26)</f>
        <v>782346.0199999999</v>
      </c>
      <c r="C18" s="25">
        <f aca="true" t="shared" si="2" ref="C18:K18">SUM(C19:C26)</f>
        <v>513479.3999999999</v>
      </c>
      <c r="D18" s="25">
        <f t="shared" si="2"/>
        <v>1623109.4800000002</v>
      </c>
      <c r="E18" s="25">
        <f t="shared" si="2"/>
        <v>1329991.07</v>
      </c>
      <c r="F18" s="25">
        <f t="shared" si="2"/>
        <v>1410745.3499999999</v>
      </c>
      <c r="G18" s="25">
        <f t="shared" si="2"/>
        <v>843935.07</v>
      </c>
      <c r="H18" s="25">
        <f t="shared" si="2"/>
        <v>460871.17000000004</v>
      </c>
      <c r="I18" s="25">
        <f t="shared" si="2"/>
        <v>594156.39</v>
      </c>
      <c r="J18" s="25">
        <f t="shared" si="2"/>
        <v>735166.3699999999</v>
      </c>
      <c r="K18" s="25">
        <f t="shared" si="2"/>
        <v>921506.66</v>
      </c>
      <c r="L18" s="25">
        <f>SUM(B18:K18)</f>
        <v>9215306.98</v>
      </c>
      <c r="M18"/>
    </row>
    <row r="19" spans="1:13" ht="17.25" customHeight="1">
      <c r="A19" s="26" t="s">
        <v>24</v>
      </c>
      <c r="B19" s="61">
        <f>ROUND((B13+B14)*B7,2)</f>
        <v>618514.69</v>
      </c>
      <c r="C19" s="61">
        <f aca="true" t="shared" si="3" ref="C19:K19">ROUND((C13+C14)*C7,2)</f>
        <v>418254.67</v>
      </c>
      <c r="D19" s="61">
        <f t="shared" si="3"/>
        <v>1452088.76</v>
      </c>
      <c r="E19" s="61">
        <f t="shared" si="3"/>
        <v>1171554.22</v>
      </c>
      <c r="F19" s="61">
        <f t="shared" si="3"/>
        <v>1116579.2</v>
      </c>
      <c r="G19" s="61">
        <f t="shared" si="3"/>
        <v>664865.1</v>
      </c>
      <c r="H19" s="61">
        <f t="shared" si="3"/>
        <v>388708.08</v>
      </c>
      <c r="I19" s="61">
        <f t="shared" si="3"/>
        <v>482527.87</v>
      </c>
      <c r="J19" s="61">
        <f t="shared" si="3"/>
        <v>541644.79</v>
      </c>
      <c r="K19" s="61">
        <f t="shared" si="3"/>
        <v>785463.76</v>
      </c>
      <c r="L19" s="33">
        <f>SUM(B19:K19)</f>
        <v>7640201.14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157667.12</v>
      </c>
      <c r="C20" s="33">
        <f t="shared" si="4"/>
        <v>82011.29</v>
      </c>
      <c r="D20" s="33">
        <f t="shared" si="4"/>
        <v>114220.56</v>
      </c>
      <c r="E20" s="33">
        <f t="shared" si="4"/>
        <v>120909.52</v>
      </c>
      <c r="F20" s="33">
        <f t="shared" si="4"/>
        <v>237135.97</v>
      </c>
      <c r="G20" s="33">
        <f t="shared" si="4"/>
        <v>143721.27</v>
      </c>
      <c r="H20" s="33">
        <f t="shared" si="4"/>
        <v>50990.33</v>
      </c>
      <c r="I20" s="33">
        <f t="shared" si="4"/>
        <v>96564.05</v>
      </c>
      <c r="J20" s="33">
        <f t="shared" si="4"/>
        <v>170824.59</v>
      </c>
      <c r="K20" s="33">
        <f t="shared" si="4"/>
        <v>108062.39</v>
      </c>
      <c r="L20" s="33">
        <f aca="true" t="shared" si="5" ref="L19:L26">SUM(B20:K20)</f>
        <v>1282107.0899999999</v>
      </c>
      <c r="M20"/>
    </row>
    <row r="21" spans="1:13" ht="17.25" customHeight="1">
      <c r="A21" s="27" t="s">
        <v>26</v>
      </c>
      <c r="B21" s="33">
        <v>3477.58</v>
      </c>
      <c r="C21" s="33">
        <v>10818.47</v>
      </c>
      <c r="D21" s="33">
        <v>51185.77</v>
      </c>
      <c r="E21" s="33">
        <v>32358.63</v>
      </c>
      <c r="F21" s="33">
        <v>53465.19</v>
      </c>
      <c r="G21" s="33">
        <v>34293.45</v>
      </c>
      <c r="H21" s="33">
        <v>18852.69</v>
      </c>
      <c r="I21" s="33">
        <v>12561.84</v>
      </c>
      <c r="J21" s="33">
        <v>18294.07</v>
      </c>
      <c r="K21" s="33">
        <v>23295.9</v>
      </c>
      <c r="L21" s="33">
        <f t="shared" si="5"/>
        <v>258603.59000000003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552.31</v>
      </c>
      <c r="C24" s="33">
        <v>362.02</v>
      </c>
      <c r="D24" s="33">
        <v>1148.71</v>
      </c>
      <c r="E24" s="33">
        <v>939.86</v>
      </c>
      <c r="F24" s="33">
        <v>997.87</v>
      </c>
      <c r="G24" s="33">
        <v>596.4</v>
      </c>
      <c r="H24" s="33">
        <v>324.89</v>
      </c>
      <c r="I24" s="33">
        <v>420.03</v>
      </c>
      <c r="J24" s="33">
        <v>519.82</v>
      </c>
      <c r="K24" s="33">
        <v>652.1</v>
      </c>
      <c r="L24" s="33">
        <f t="shared" si="5"/>
        <v>6514.01</v>
      </c>
      <c r="M24"/>
    </row>
    <row r="25" spans="1:13" ht="17.25" customHeight="1">
      <c r="A25" s="27" t="s">
        <v>76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290.92</v>
      </c>
      <c r="K25" s="33">
        <v>392.64</v>
      </c>
      <c r="L25" s="33">
        <f t="shared" si="5"/>
        <v>3699.5899999999997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452165.73</v>
      </c>
      <c r="C29" s="33">
        <f t="shared" si="6"/>
        <v>574179.67</v>
      </c>
      <c r="D29" s="33">
        <f t="shared" si="6"/>
        <v>1917846.0699999998</v>
      </c>
      <c r="E29" s="33">
        <f t="shared" si="6"/>
        <v>1542177.89</v>
      </c>
      <c r="F29" s="33">
        <f t="shared" si="6"/>
        <v>1732613.28</v>
      </c>
      <c r="G29" s="33">
        <f t="shared" si="6"/>
        <v>1014285.99</v>
      </c>
      <c r="H29" s="33">
        <f t="shared" si="6"/>
        <v>525749.24</v>
      </c>
      <c r="I29" s="33">
        <f t="shared" si="6"/>
        <v>670839.78</v>
      </c>
      <c r="J29" s="33">
        <f t="shared" si="6"/>
        <v>819575.15</v>
      </c>
      <c r="K29" s="33">
        <f t="shared" si="6"/>
        <v>1048239.4400000001</v>
      </c>
      <c r="L29" s="33">
        <f aca="true" t="shared" si="7" ref="L29:L36">SUM(B29:K29)</f>
        <v>10297672.24</v>
      </c>
      <c r="M29"/>
    </row>
    <row r="30" spans="1:13" ht="18.75" customHeight="1">
      <c r="A30" s="27" t="s">
        <v>30</v>
      </c>
      <c r="B30" s="33">
        <f>B31+B32+B33+B34</f>
        <v>-27913.6</v>
      </c>
      <c r="C30" s="33">
        <f aca="true" t="shared" si="8" ref="C30:K30">C31+C32+C33+C34</f>
        <v>-31785.6</v>
      </c>
      <c r="D30" s="33">
        <f t="shared" si="8"/>
        <v>-93618.8</v>
      </c>
      <c r="E30" s="33">
        <f t="shared" si="8"/>
        <v>-65230</v>
      </c>
      <c r="F30" s="33">
        <f t="shared" si="8"/>
        <v>-66479.6</v>
      </c>
      <c r="G30" s="33">
        <f t="shared" si="8"/>
        <v>-47216.4</v>
      </c>
      <c r="H30" s="33">
        <f t="shared" si="8"/>
        <v>-21876.8</v>
      </c>
      <c r="I30" s="33">
        <f t="shared" si="8"/>
        <v>-39622.31</v>
      </c>
      <c r="J30" s="33">
        <f t="shared" si="8"/>
        <v>-35816</v>
      </c>
      <c r="K30" s="33">
        <f t="shared" si="8"/>
        <v>-56746.8</v>
      </c>
      <c r="L30" s="33">
        <f t="shared" si="7"/>
        <v>-486305.91</v>
      </c>
      <c r="M30"/>
    </row>
    <row r="31" spans="1:13" s="36" customFormat="1" ht="18.75" customHeight="1">
      <c r="A31" s="34" t="s">
        <v>54</v>
      </c>
      <c r="B31" s="33">
        <f>-ROUND((B9)*$E$3,2)</f>
        <v>-27913.6</v>
      </c>
      <c r="C31" s="33">
        <f aca="true" t="shared" si="9" ref="C31:K31">-ROUND((C9)*$E$3,2)</f>
        <v>-31785.6</v>
      </c>
      <c r="D31" s="33">
        <f t="shared" si="9"/>
        <v>-93618.8</v>
      </c>
      <c r="E31" s="33">
        <f t="shared" si="9"/>
        <v>-65230</v>
      </c>
      <c r="F31" s="33">
        <f t="shared" si="9"/>
        <v>-66479.6</v>
      </c>
      <c r="G31" s="33">
        <f t="shared" si="9"/>
        <v>-47216.4</v>
      </c>
      <c r="H31" s="33">
        <f t="shared" si="9"/>
        <v>-21876.8</v>
      </c>
      <c r="I31" s="33">
        <f t="shared" si="9"/>
        <v>-26026</v>
      </c>
      <c r="J31" s="33">
        <f t="shared" si="9"/>
        <v>-35816</v>
      </c>
      <c r="K31" s="33">
        <f t="shared" si="9"/>
        <v>-56746.8</v>
      </c>
      <c r="L31" s="33">
        <f t="shared" si="7"/>
        <v>-472709.6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-13596.31</v>
      </c>
      <c r="J34" s="17">
        <v>0</v>
      </c>
      <c r="K34" s="17">
        <v>0</v>
      </c>
      <c r="L34" s="33">
        <f t="shared" si="7"/>
        <v>-13596.31</v>
      </c>
      <c r="M34"/>
    </row>
    <row r="35" spans="1:13" s="36" customFormat="1" ht="18.75" customHeight="1">
      <c r="A35" s="27" t="s">
        <v>34</v>
      </c>
      <c r="B35" s="38">
        <f>SUM(B36:B47)</f>
        <v>-105320.24</v>
      </c>
      <c r="C35" s="38">
        <f aca="true" t="shared" si="10" ref="C35:K35">SUM(C36:C47)</f>
        <v>-5194.4</v>
      </c>
      <c r="D35" s="38">
        <f t="shared" si="10"/>
        <v>-6387.56</v>
      </c>
      <c r="E35" s="38">
        <f t="shared" si="10"/>
        <v>-10744.840000000022</v>
      </c>
      <c r="F35" s="38">
        <f t="shared" si="10"/>
        <v>-5548.79</v>
      </c>
      <c r="G35" s="38">
        <f t="shared" si="10"/>
        <v>-3316.37</v>
      </c>
      <c r="H35" s="38">
        <f t="shared" si="10"/>
        <v>-12606.710000000001</v>
      </c>
      <c r="I35" s="38">
        <f t="shared" si="10"/>
        <v>-2335.65</v>
      </c>
      <c r="J35" s="38">
        <f t="shared" si="10"/>
        <v>-2890.53</v>
      </c>
      <c r="K35" s="38">
        <f t="shared" si="10"/>
        <v>-3626.07</v>
      </c>
      <c r="L35" s="33">
        <f t="shared" si="7"/>
        <v>-157971.16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33">
        <v>-3181.35</v>
      </c>
      <c r="D39" s="17">
        <v>0</v>
      </c>
      <c r="E39" s="17">
        <v>0</v>
      </c>
      <c r="F39" s="17">
        <v>0</v>
      </c>
      <c r="G39" s="17">
        <v>0</v>
      </c>
      <c r="H39" s="33">
        <v>-1315.54</v>
      </c>
      <c r="I39" s="17">
        <v>0</v>
      </c>
      <c r="J39" s="17">
        <v>0</v>
      </c>
      <c r="K39" s="17">
        <v>0</v>
      </c>
      <c r="L39" s="33">
        <f aca="true" t="shared" si="11" ref="L39:L48">SUM(B39:K39)</f>
        <v>-4496.889999999999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33">
        <v>990000</v>
      </c>
      <c r="F44" s="17">
        <v>0</v>
      </c>
      <c r="G44" s="33">
        <v>585000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1575000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33">
        <v>-990000</v>
      </c>
      <c r="F45" s="17">
        <v>0</v>
      </c>
      <c r="G45" s="33">
        <v>-585000</v>
      </c>
      <c r="H45" s="17">
        <v>0</v>
      </c>
      <c r="I45" s="17">
        <v>0</v>
      </c>
      <c r="J45" s="17">
        <v>0</v>
      </c>
      <c r="K45" s="17">
        <v>0</v>
      </c>
      <c r="L45" s="33">
        <f>SUM(B45:K45)</f>
        <v>-1575000</v>
      </c>
    </row>
    <row r="46" spans="1:12" ht="18.75" customHeight="1">
      <c r="A46" s="37" t="s">
        <v>71</v>
      </c>
      <c r="B46" s="33">
        <v>-3071.19</v>
      </c>
      <c r="C46" s="33">
        <v>-2013.05</v>
      </c>
      <c r="D46" s="33">
        <v>-6387.56</v>
      </c>
      <c r="E46" s="33">
        <v>-5226.19</v>
      </c>
      <c r="F46" s="33">
        <v>-5548.79</v>
      </c>
      <c r="G46" s="33">
        <v>-3316.37</v>
      </c>
      <c r="H46" s="33">
        <v>-1806.58</v>
      </c>
      <c r="I46" s="33">
        <v>-2335.65</v>
      </c>
      <c r="J46" s="33">
        <v>-2890.53</v>
      </c>
      <c r="K46" s="33">
        <v>-3626.07</v>
      </c>
      <c r="L46" s="33">
        <f t="shared" si="11"/>
        <v>-36221.979999999996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585399.57</v>
      </c>
      <c r="C48" s="17">
        <v>611159.67</v>
      </c>
      <c r="D48" s="17">
        <v>2017852.43</v>
      </c>
      <c r="E48" s="17">
        <v>1618152.73</v>
      </c>
      <c r="F48" s="17">
        <v>1804641.67</v>
      </c>
      <c r="G48" s="17">
        <v>1064818.76</v>
      </c>
      <c r="H48" s="17">
        <v>560232.75</v>
      </c>
      <c r="I48" s="17">
        <v>712797.74</v>
      </c>
      <c r="J48" s="17">
        <v>858281.68</v>
      </c>
      <c r="K48" s="17">
        <v>1108612.31</v>
      </c>
      <c r="L48" s="30">
        <f t="shared" si="11"/>
        <v>10941949.31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1234511.75</v>
      </c>
      <c r="C50" s="41">
        <f>IF(C18+C29+C42+C51&lt;0,0,C18+C29+C51)</f>
        <v>1087659.0699999998</v>
      </c>
      <c r="D50" s="41">
        <f>IF(D18+D29+D42+D51&lt;0,0,D18+D29+D51)</f>
        <v>3540955.55</v>
      </c>
      <c r="E50" s="41">
        <f>IF(E18+E29+E42+E51&lt;0,0,E18+E29+E51)</f>
        <v>2872168.96</v>
      </c>
      <c r="F50" s="41">
        <f>IF(F18+F29+F42+F51&lt;0,0,F18+F29+F51)</f>
        <v>3143358.63</v>
      </c>
      <c r="G50" s="41">
        <f>IF(G18+G29+G42+G51&lt;0,0,G18+G29+G51)</f>
        <v>1858221.06</v>
      </c>
      <c r="H50" s="41">
        <f>IF(H18+H29+H42+H51&lt;0,0,H18+H29+H51)</f>
        <v>986620.41</v>
      </c>
      <c r="I50" s="41">
        <f>IF(I18+I29+I42+I51&lt;0,0,I18+I29+I51)</f>
        <v>1264996.17</v>
      </c>
      <c r="J50" s="41">
        <f>IF(J18+J29+J42+J51&lt;0,0,J18+J29+J51)</f>
        <v>1554741.52</v>
      </c>
      <c r="K50" s="41">
        <f>IF(K18+K29+K42+K51&lt;0,0,K18+K29+K51)</f>
        <v>1969746.1</v>
      </c>
      <c r="L50" s="42">
        <f>SUM(B50:K50)</f>
        <v>19512979.22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1234511.75</v>
      </c>
      <c r="C56" s="41">
        <f aca="true" t="shared" si="12" ref="C56:J56">SUM(C57:C68)</f>
        <v>1087659.0699999998</v>
      </c>
      <c r="D56" s="41">
        <f t="shared" si="12"/>
        <v>3540955.55</v>
      </c>
      <c r="E56" s="41">
        <f t="shared" si="12"/>
        <v>2872168.96</v>
      </c>
      <c r="F56" s="41">
        <f t="shared" si="12"/>
        <v>3143358.63</v>
      </c>
      <c r="G56" s="41">
        <f t="shared" si="12"/>
        <v>1858221.06</v>
      </c>
      <c r="H56" s="41">
        <f t="shared" si="12"/>
        <v>986620.41</v>
      </c>
      <c r="I56" s="41">
        <f>SUM(I57:I71)</f>
        <v>1264996.17</v>
      </c>
      <c r="J56" s="41">
        <f t="shared" si="12"/>
        <v>1554741.52</v>
      </c>
      <c r="K56" s="41">
        <f>SUM(K57:K70)</f>
        <v>1969746.09</v>
      </c>
      <c r="L56" s="46">
        <f>SUM(B56:K56)</f>
        <v>19512979.209999997</v>
      </c>
      <c r="M56" s="40"/>
    </row>
    <row r="57" spans="1:13" ht="18.75" customHeight="1">
      <c r="A57" s="47" t="s">
        <v>47</v>
      </c>
      <c r="B57" s="48">
        <v>1234511.75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1234511.75</v>
      </c>
      <c r="M57" s="40"/>
    </row>
    <row r="58" spans="1:12" ht="18.75" customHeight="1">
      <c r="A58" s="47" t="s">
        <v>57</v>
      </c>
      <c r="B58" s="17">
        <v>0</v>
      </c>
      <c r="C58" s="48">
        <v>952441.2999999999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952441.2999999999</v>
      </c>
    </row>
    <row r="59" spans="1:12" ht="18.75" customHeight="1">
      <c r="A59" s="47" t="s">
        <v>58</v>
      </c>
      <c r="B59" s="17">
        <v>0</v>
      </c>
      <c r="C59" s="48">
        <v>135217.77000000002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135217.77000000002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3540955.55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3540955.55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2872168.96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2872168.96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3143358.63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3143358.63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1858221.06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1858221.06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986620.41</v>
      </c>
      <c r="I64" s="17">
        <v>0</v>
      </c>
      <c r="J64" s="17">
        <v>0</v>
      </c>
      <c r="K64" s="17">
        <v>0</v>
      </c>
      <c r="L64" s="46">
        <f t="shared" si="13"/>
        <v>986620.41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1554741.52</v>
      </c>
      <c r="K66" s="17">
        <v>0</v>
      </c>
      <c r="L66" s="46">
        <f t="shared" si="13"/>
        <v>1554741.52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1140868.09</v>
      </c>
      <c r="L67" s="46">
        <f t="shared" si="13"/>
        <v>1140868.09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828878</v>
      </c>
      <c r="L68" s="46">
        <f t="shared" si="13"/>
        <v>828878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1264996.17</v>
      </c>
      <c r="J71" s="52">
        <v>0</v>
      </c>
      <c r="K71" s="52">
        <v>0</v>
      </c>
      <c r="L71" s="51">
        <f>SUM(B71:K71)</f>
        <v>1264996.17</v>
      </c>
    </row>
    <row r="72" spans="1:12" ht="18" customHeight="1">
      <c r="A72" s="53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2022-06-03T17:48:19Z</dcterms:modified>
  <cp:category/>
  <cp:version/>
  <cp:contentType/>
  <cp:contentStatus/>
</cp:coreProperties>
</file>