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<sst xmlns="http://schemas.openxmlformats.org/spreadsheetml/2006/main" count="81" uniqueCount="80">
  <si>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</si>
  <si>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</si>
  <si>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</si>
  <si>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</si>
  <si>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</si>
  <si>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</si>
  <si>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</si>
  <si>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</si>
  <si>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</si>
  <si>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</si>
  <si>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</si>
  <si>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</si>
  <si>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</si>
  <si>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</si>
  <si>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</si>
  <si>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</si>
  <si>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</si>
  <si>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</si>
  <si>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</si>
  <si>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</si>
  <si>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</si>
  <si>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</si>
  <si>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</si>
  <si>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</si>
  <si>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</si>
  <si>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</si>
  <si>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</si>
  <si>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</si>
  <si>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</si>
  <si>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</si>
  <si>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</si>
  <si>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</si>
  <si>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</si>
  <si>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</si>
  <si>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</si>
  <si>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</si>
  <si>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</si>
  <si>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</si>
  <si>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</si>
  <si>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</si>
  <si>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</si>
  <si>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</si>
  <si>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</si>
  <si>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</si>
  <si>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</si>
  <si>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</si>
  <si>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</si>
  <si>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</si>
  <si>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</si>
  <si>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</si>
  <si>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</si>
  <si>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</si>
  <si>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</si>
  <si>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</si>
  <si>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</si>
  <si>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</si>
  <si>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</si>
  <si>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</si>
  <si>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</si>
  <si>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</si>
  <si>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</si>
  <si>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</si>
  <si>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</si>
  <si>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</si>
  <si>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</si>
  <si>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</si>
  <si>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</si>
  <si>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</si>
  <si>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</si>
  <si>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</si>
  <si>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</si>
  <si>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</si>
  <si>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</si>
  <si>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29/05/22 - VENCIMENTO 03/06/22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</si>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</sst>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21567</v>
      </c>
      <c r="C7" s="10">
        <f>C8+C11</f>
        <v>31257</v>
      </c>
      <c r="D7" s="10">
        <f aca="true" t="shared" si="0" ref="D7:K7">D8+D11</f>
        <v>94649</v>
      </c>
      <c r="E7" s="10">
        <f t="shared" si="0"/>
        <v>85262</v>
      </c>
      <c r="F7" s="10">
        <f t="shared" si="0"/>
        <v>93213</v>
      </c>
      <c r="G7" s="10">
        <f t="shared" si="0"/>
        <v>37776</v>
      </c>
      <c r="H7" s="10">
        <f t="shared" si="0"/>
        <v>22405</v>
      </c>
      <c r="I7" s="10">
        <f t="shared" si="0"/>
        <v>38518</v>
      </c>
      <c r="J7" s="10">
        <f t="shared" si="0"/>
        <v>25111</v>
      </c>
      <c r="K7" s="10">
        <f t="shared" si="0"/>
        <v>71942</v>
      </c>
      <c r="L7" s="10">
        <f>SUM(B7:K7)</f>
        <v>521700</v>
      </c>
      <c r="M7" s="11"/>
    </row>
    <row r="8" spans="1:13" ht="17.25" customHeight="1">
      <c r="A8" s="12" t="s">
        <v>18</v>
      </c>
      <c r="B8" s="13">
        <f>B9+B10</f>
        <v>2364</v>
      </c>
      <c r="C8" s="13">
        <f aca="true" t="shared" si="1" ref="C8:K8">C9+C10</f>
        <v>2903</v>
      </c>
      <c r="D8" s="13">
        <f t="shared" si="1"/>
        <v>9444</v>
      </c>
      <c r="E8" s="13">
        <f t="shared" si="1"/>
        <v>7853</v>
      </c>
      <c r="F8" s="13">
        <f t="shared" si="1"/>
        <v>8129</v>
      </c>
      <c r="G8" s="13">
        <f t="shared" si="1"/>
        <v>3758</v>
      </c>
      <c r="H8" s="13">
        <f t="shared" si="1"/>
        <v>2049</v>
      </c>
      <c r="I8" s="13">
        <f t="shared" si="1"/>
        <v>2831</v>
      </c>
      <c r="J8" s="13">
        <f t="shared" si="1"/>
        <v>2150</v>
      </c>
      <c r="K8" s="13">
        <f t="shared" si="1"/>
        <v>5396</v>
      </c>
      <c r="L8" s="13">
        <f>SUM(B8:K8)</f>
        <v>46877</v>
      </c>
      <c r="M8"/>
    </row>
    <row r="9" spans="1:13" ht="17.25" customHeight="1">
      <c r="A9" s="14" t="s">
        <v>19</v>
      </c>
      <c r="B9" s="15">
        <v>2364</v>
      </c>
      <c r="C9" s="15">
        <v>2903</v>
      </c>
      <c r="D9" s="15">
        <v>9444</v>
      </c>
      <c r="E9" s="15">
        <v>7853</v>
      </c>
      <c r="F9" s="15">
        <v>8129</v>
      </c>
      <c r="G9" s="15">
        <v>3758</v>
      </c>
      <c r="H9" s="15">
        <v>2036</v>
      </c>
      <c r="I9" s="15">
        <v>2831</v>
      </c>
      <c r="J9" s="15">
        <v>2150</v>
      </c>
      <c r="K9" s="15">
        <v>5396</v>
      </c>
      <c r="L9" s="13">
        <f>SUM(B9:K9)</f>
        <v>46864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13</v>
      </c>
      <c r="I10" s="15">
        <v>0</v>
      </c>
      <c r="J10" s="15">
        <v>0</v>
      </c>
      <c r="K10" s="15">
        <v>0</v>
      </c>
      <c r="L10" s="13">
        <f>SUM(B10:K10)</f>
        <v>13</v>
      </c>
      <c r="M10"/>
    </row>
    <row r="11" spans="1:13" ht="17.25" customHeight="1">
      <c r="A11" s="12" t="s">
        <v>21</v>
      </c>
      <c r="B11" s="15">
        <v>19203</v>
      </c>
      <c r="C11" s="15">
        <v>28354</v>
      </c>
      <c r="D11" s="15">
        <v>85205</v>
      </c>
      <c r="E11" s="15">
        <v>77409</v>
      </c>
      <c r="F11" s="15">
        <v>85084</v>
      </c>
      <c r="G11" s="15">
        <v>34018</v>
      </c>
      <c r="H11" s="15">
        <v>20356</v>
      </c>
      <c r="I11" s="15">
        <v>35687</v>
      </c>
      <c r="J11" s="15">
        <v>22961</v>
      </c>
      <c r="K11" s="15">
        <v>66546</v>
      </c>
      <c r="L11" s="13">
        <f>SUM(B11:K11)</f>
        <v>474823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6.8976</v>
      </c>
      <c r="C13" s="20">
        <v>3.8944</v>
      </c>
      <c r="D13" s="20">
        <v>4.6351</v>
      </c>
      <c r="E13" s="20">
        <v>4.6951</v>
      </c>
      <c r="F13" s="20">
        <v>4.1484</v>
      </c>
      <c r="G13" s="20">
        <v>4.5614</v>
      </c>
      <c r="H13" s="20">
        <v>5.0246</v>
      </c>
      <c r="I13" s="20">
        <v>4.1659</v>
      </c>
      <c r="J13" s="20">
        <v>4.4866</v>
      </c>
      <c r="K13" s="20">
        <v>3.6638</v>
      </c>
      <c r="L13" s="18"/>
      <c r="M13"/>
    </row>
    <row r="14" spans="1:13" ht="17.25" customHeight="1">
      <c r="A14" s="19" t="s">
        <v>74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1.297191207806034</v>
      </c>
      <c r="C16" s="22">
        <v>1.1810233673649</v>
      </c>
      <c r="D16" s="22">
        <v>1.060374041679174</v>
      </c>
      <c r="E16" s="22">
        <v>1.102948268358802</v>
      </c>
      <c r="F16" s="22">
        <v>1.192486034036857</v>
      </c>
      <c r="G16" s="22">
        <v>1.154183583104267</v>
      </c>
      <c r="H16" s="22">
        <v>1.143346610742946</v>
      </c>
      <c r="I16" s="22">
        <v>1.169891136959678</v>
      </c>
      <c r="J16" s="22">
        <v>1.314778882789198</v>
      </c>
      <c r="K16" s="22">
        <v>1.107186930617407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196188.92</v>
      </c>
      <c r="C18" s="25">
        <f aca="true" t="shared" si="2" ref="C18:K18">SUM(C19:C26)</f>
        <v>153290.96</v>
      </c>
      <c r="D18" s="25">
        <f t="shared" si="2"/>
        <v>496910.69999999995</v>
      </c>
      <c r="E18" s="25">
        <f t="shared" si="2"/>
        <v>467148.11</v>
      </c>
      <c r="F18" s="25">
        <f t="shared" si="2"/>
        <v>486564.56</v>
      </c>
      <c r="G18" s="25">
        <f t="shared" si="2"/>
        <v>215069.77000000002</v>
      </c>
      <c r="H18" s="25">
        <f t="shared" si="2"/>
        <v>139612.03</v>
      </c>
      <c r="I18" s="25">
        <f t="shared" si="2"/>
        <v>195002.26</v>
      </c>
      <c r="J18" s="25">
        <f t="shared" si="2"/>
        <v>159054.65000000002</v>
      </c>
      <c r="K18" s="25">
        <f t="shared" si="2"/>
        <v>309204.3</v>
      </c>
      <c r="L18" s="25">
        <f>SUM(B18:K18)</f>
        <v>2818046.2599999993</v>
      </c>
      <c r="M18"/>
    </row>
    <row r="19" spans="1:13" ht="17.25" customHeight="1">
      <c r="A19" s="26" t="s">
        <v>24</v>
      </c>
      <c r="B19" s="61">
        <f>ROUND((B13+B14)*B7,2)</f>
        <v>148760.54</v>
      </c>
      <c r="C19" s="61">
        <f aca="true" t="shared" si="3" ref="C19:K19">ROUND((C13+C14)*C7,2)</f>
        <v>121727.26</v>
      </c>
      <c r="D19" s="61">
        <f t="shared" si="3"/>
        <v>438707.58</v>
      </c>
      <c r="E19" s="61">
        <f t="shared" si="3"/>
        <v>400313.62</v>
      </c>
      <c r="F19" s="61">
        <f t="shared" si="3"/>
        <v>386684.81</v>
      </c>
      <c r="G19" s="61">
        <f t="shared" si="3"/>
        <v>172311.45</v>
      </c>
      <c r="H19" s="61">
        <f t="shared" si="3"/>
        <v>112576.16</v>
      </c>
      <c r="I19" s="61">
        <f t="shared" si="3"/>
        <v>160462.14</v>
      </c>
      <c r="J19" s="61">
        <f t="shared" si="3"/>
        <v>112663.01</v>
      </c>
      <c r="K19" s="61">
        <f t="shared" si="3"/>
        <v>263581.1</v>
      </c>
      <c r="L19" s="33">
        <f>SUM(B19:K19)</f>
        <v>2317787.67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44210.32</v>
      </c>
      <c r="C20" s="33">
        <f t="shared" si="4"/>
        <v>22035.48</v>
      </c>
      <c r="D20" s="33">
        <f t="shared" si="4"/>
        <v>26486.55</v>
      </c>
      <c r="E20" s="33">
        <f t="shared" si="4"/>
        <v>41211.59</v>
      </c>
      <c r="F20" s="33">
        <f t="shared" si="4"/>
        <v>74431.43</v>
      </c>
      <c r="G20" s="33">
        <f t="shared" si="4"/>
        <v>26567.6</v>
      </c>
      <c r="H20" s="33">
        <f t="shared" si="4"/>
        <v>16137.41</v>
      </c>
      <c r="I20" s="33">
        <f t="shared" si="4"/>
        <v>27261.1</v>
      </c>
      <c r="J20" s="33">
        <f t="shared" si="4"/>
        <v>35463.94</v>
      </c>
      <c r="K20" s="33">
        <f t="shared" si="4"/>
        <v>28252.45</v>
      </c>
      <c r="L20" s="33">
        <f aca="true" t="shared" si="5" ref="L19:L26">SUM(B20:K20)</f>
        <v>342057.87</v>
      </c>
      <c r="M20"/>
    </row>
    <row r="21" spans="1:13" ht="17.25" customHeight="1">
      <c r="A21" s="27" t="s">
        <v>26</v>
      </c>
      <c r="B21" s="33">
        <v>663.71</v>
      </c>
      <c r="C21" s="33">
        <v>7168.06</v>
      </c>
      <c r="D21" s="33">
        <v>26185.72</v>
      </c>
      <c r="E21" s="33">
        <v>20393.87</v>
      </c>
      <c r="F21" s="33">
        <v>21839.24</v>
      </c>
      <c r="G21" s="33">
        <v>15272.39</v>
      </c>
      <c r="H21" s="33">
        <v>8603.92</v>
      </c>
      <c r="I21" s="33">
        <v>4778.71</v>
      </c>
      <c r="J21" s="33">
        <v>6703.47</v>
      </c>
      <c r="K21" s="33">
        <v>12676.86</v>
      </c>
      <c r="L21" s="33">
        <f t="shared" si="5"/>
        <v>124285.95000000001</v>
      </c>
      <c r="M21"/>
    </row>
    <row r="22" spans="1:13" ht="17.25" customHeight="1">
      <c r="A22" s="27" t="s">
        <v>27</v>
      </c>
      <c r="B22" s="33">
        <v>1729.43</v>
      </c>
      <c r="C22" s="29">
        <v>1729.43</v>
      </c>
      <c r="D22" s="29">
        <v>3458.86</v>
      </c>
      <c r="E22" s="29">
        <v>3458.86</v>
      </c>
      <c r="F22" s="33">
        <v>1729.43</v>
      </c>
      <c r="G22" s="29">
        <v>0</v>
      </c>
      <c r="H22" s="33">
        <v>1729.43</v>
      </c>
      <c r="I22" s="29">
        <v>1729.43</v>
      </c>
      <c r="J22" s="29">
        <v>3458.86</v>
      </c>
      <c r="K22" s="29">
        <v>3458.86</v>
      </c>
      <c r="L22" s="33">
        <f t="shared" si="5"/>
        <v>22482.59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420.03</v>
      </c>
      <c r="C24" s="33">
        <v>327.21</v>
      </c>
      <c r="D24" s="33">
        <v>1065.17</v>
      </c>
      <c r="E24" s="33">
        <v>1000.19</v>
      </c>
      <c r="F24" s="33">
        <v>1041.96</v>
      </c>
      <c r="G24" s="33">
        <v>459.48</v>
      </c>
      <c r="H24" s="33">
        <v>299.36</v>
      </c>
      <c r="I24" s="33">
        <v>417.71</v>
      </c>
      <c r="J24" s="33">
        <v>341.13</v>
      </c>
      <c r="K24" s="33">
        <v>661.38</v>
      </c>
      <c r="L24" s="33">
        <f t="shared" si="5"/>
        <v>6033.620000000001</v>
      </c>
      <c r="M24"/>
    </row>
    <row r="25" spans="1:13" ht="17.25" customHeight="1">
      <c r="A25" s="27" t="s">
        <v>77</v>
      </c>
      <c r="B25" s="33">
        <v>279.7</v>
      </c>
      <c r="C25" s="33">
        <v>210.85</v>
      </c>
      <c r="D25" s="33">
        <v>686.54</v>
      </c>
      <c r="E25" s="33">
        <v>525.03</v>
      </c>
      <c r="F25" s="33">
        <v>572.68</v>
      </c>
      <c r="G25" s="33">
        <v>319.57</v>
      </c>
      <c r="H25" s="33">
        <v>181.21</v>
      </c>
      <c r="I25" s="33">
        <v>240.45</v>
      </c>
      <c r="J25" s="33">
        <v>290.92</v>
      </c>
      <c r="K25" s="33">
        <v>392.64</v>
      </c>
      <c r="L25" s="33">
        <f t="shared" si="5"/>
        <v>3699.5899999999997</v>
      </c>
      <c r="M25"/>
    </row>
    <row r="26" spans="1:13" ht="17.25" customHeight="1">
      <c r="A26" s="27" t="s">
        <v>78</v>
      </c>
      <c r="B26" s="33">
        <v>125.19</v>
      </c>
      <c r="C26" s="33">
        <v>92.67</v>
      </c>
      <c r="D26" s="33">
        <v>320.28</v>
      </c>
      <c r="E26" s="33">
        <v>244.95</v>
      </c>
      <c r="F26" s="33">
        <v>265.01</v>
      </c>
      <c r="G26" s="33">
        <v>139.28</v>
      </c>
      <c r="H26" s="33">
        <v>84.54</v>
      </c>
      <c r="I26" s="33">
        <v>112.72</v>
      </c>
      <c r="J26" s="33">
        <v>133.32</v>
      </c>
      <c r="K26" s="33">
        <v>181.01</v>
      </c>
      <c r="L26" s="33">
        <f t="shared" si="5"/>
        <v>1698.9699999999998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-114986.3</v>
      </c>
      <c r="C29" s="33">
        <f t="shared" si="6"/>
        <v>-14592.69</v>
      </c>
      <c r="D29" s="33">
        <f t="shared" si="6"/>
        <v>-47476.61</v>
      </c>
      <c r="E29" s="33">
        <f t="shared" si="6"/>
        <v>-342633.55000000005</v>
      </c>
      <c r="F29" s="33">
        <f t="shared" si="6"/>
        <v>-41561.57</v>
      </c>
      <c r="G29" s="33">
        <f t="shared" si="6"/>
        <v>-163090.23</v>
      </c>
      <c r="H29" s="33">
        <f t="shared" si="6"/>
        <v>-20107.629999999997</v>
      </c>
      <c r="I29" s="33">
        <f t="shared" si="6"/>
        <v>-14779.15</v>
      </c>
      <c r="J29" s="33">
        <f t="shared" si="6"/>
        <v>-11356.91</v>
      </c>
      <c r="K29" s="33">
        <f t="shared" si="6"/>
        <v>-27420.09</v>
      </c>
      <c r="L29" s="33">
        <f aca="true" t="shared" si="7" ref="L29:L36">SUM(B29:K29)</f>
        <v>-798004.73</v>
      </c>
      <c r="M29"/>
    </row>
    <row r="30" spans="1:13" ht="18.75" customHeight="1">
      <c r="A30" s="27" t="s">
        <v>30</v>
      </c>
      <c r="B30" s="33">
        <f>B31+B32+B33+B34</f>
        <v>-10401.6</v>
      </c>
      <c r="C30" s="33">
        <f aca="true" t="shared" si="8" ref="C30:K30">C31+C32+C33+C34</f>
        <v>-12773.2</v>
      </c>
      <c r="D30" s="33">
        <f t="shared" si="8"/>
        <v>-41553.6</v>
      </c>
      <c r="E30" s="33">
        <f t="shared" si="8"/>
        <v>-34553.2</v>
      </c>
      <c r="F30" s="33">
        <f t="shared" si="8"/>
        <v>-35767.6</v>
      </c>
      <c r="G30" s="33">
        <f t="shared" si="8"/>
        <v>-16535.2</v>
      </c>
      <c r="H30" s="33">
        <f t="shared" si="8"/>
        <v>-8958.4</v>
      </c>
      <c r="I30" s="33">
        <f t="shared" si="8"/>
        <v>-12456.4</v>
      </c>
      <c r="J30" s="33">
        <f t="shared" si="8"/>
        <v>-9460</v>
      </c>
      <c r="K30" s="33">
        <f t="shared" si="8"/>
        <v>-23742.4</v>
      </c>
      <c r="L30" s="33">
        <f t="shared" si="7"/>
        <v>-206201.6</v>
      </c>
      <c r="M30"/>
    </row>
    <row r="31" spans="1:13" s="36" customFormat="1" ht="18.75" customHeight="1">
      <c r="A31" s="34" t="s">
        <v>55</v>
      </c>
      <c r="B31" s="33">
        <f>-ROUND((B9)*$E$3,2)</f>
        <v>-10401.6</v>
      </c>
      <c r="C31" s="33">
        <f aca="true" t="shared" si="9" ref="C31:K31">-ROUND((C9)*$E$3,2)</f>
        <v>-12773.2</v>
      </c>
      <c r="D31" s="33">
        <f t="shared" si="9"/>
        <v>-41553.6</v>
      </c>
      <c r="E31" s="33">
        <f t="shared" si="9"/>
        <v>-34553.2</v>
      </c>
      <c r="F31" s="33">
        <f t="shared" si="9"/>
        <v>-35767.6</v>
      </c>
      <c r="G31" s="33">
        <f t="shared" si="9"/>
        <v>-16535.2</v>
      </c>
      <c r="H31" s="33">
        <f t="shared" si="9"/>
        <v>-8958.4</v>
      </c>
      <c r="I31" s="33">
        <f t="shared" si="9"/>
        <v>-12456.4</v>
      </c>
      <c r="J31" s="33">
        <f t="shared" si="9"/>
        <v>-9460</v>
      </c>
      <c r="K31" s="33">
        <f t="shared" si="9"/>
        <v>-23742.4</v>
      </c>
      <c r="L31" s="33">
        <f t="shared" si="7"/>
        <v>-206201.6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s="36" customFormat="1" ht="18.75" customHeight="1">
      <c r="A35" s="27" t="s">
        <v>34</v>
      </c>
      <c r="B35" s="38">
        <f>SUM(B36:B47)</f>
        <v>-104584.7</v>
      </c>
      <c r="C35" s="38">
        <f aca="true" t="shared" si="10" ref="C35:K35">SUM(C36:C47)</f>
        <v>-1819.49</v>
      </c>
      <c r="D35" s="38">
        <f t="shared" si="10"/>
        <v>-5923.01</v>
      </c>
      <c r="E35" s="38">
        <f t="shared" si="10"/>
        <v>-308080.35000000003</v>
      </c>
      <c r="F35" s="38">
        <f t="shared" si="10"/>
        <v>-5793.97</v>
      </c>
      <c r="G35" s="38">
        <f t="shared" si="10"/>
        <v>-146555.03</v>
      </c>
      <c r="H35" s="38">
        <f t="shared" si="10"/>
        <v>-11149.23</v>
      </c>
      <c r="I35" s="38">
        <f t="shared" si="10"/>
        <v>-2322.75</v>
      </c>
      <c r="J35" s="38">
        <f t="shared" si="10"/>
        <v>-1896.91</v>
      </c>
      <c r="K35" s="38">
        <f t="shared" si="10"/>
        <v>-3677.69</v>
      </c>
      <c r="L35" s="33">
        <f t="shared" si="7"/>
        <v>-591803.13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-24196.11</v>
      </c>
      <c r="C37" s="17">
        <v>0</v>
      </c>
      <c r="D37" s="17">
        <v>0</v>
      </c>
      <c r="E37" s="33">
        <v>-5518.65</v>
      </c>
      <c r="F37" s="28">
        <v>0</v>
      </c>
      <c r="G37" s="28">
        <v>0</v>
      </c>
      <c r="H37" s="33">
        <v>-9484.59</v>
      </c>
      <c r="I37" s="17">
        <v>0</v>
      </c>
      <c r="J37" s="28">
        <v>0</v>
      </c>
      <c r="K37" s="17">
        <v>0</v>
      </c>
      <c r="L37" s="33">
        <f>SUM(B37:K37)</f>
        <v>-39199.350000000006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-297000</v>
      </c>
      <c r="F45" s="17">
        <v>0</v>
      </c>
      <c r="G45" s="17">
        <v>-144000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-441000</v>
      </c>
    </row>
    <row r="46" spans="1:12" ht="18.75" customHeight="1">
      <c r="A46" s="37" t="s">
        <v>72</v>
      </c>
      <c r="B46" s="17">
        <v>-2335.65</v>
      </c>
      <c r="C46" s="17">
        <v>-1819.49</v>
      </c>
      <c r="D46" s="17">
        <v>-5923.01</v>
      </c>
      <c r="E46" s="17">
        <v>-5561.7</v>
      </c>
      <c r="F46" s="17">
        <v>-5793.97</v>
      </c>
      <c r="G46" s="17">
        <v>-2555.03</v>
      </c>
      <c r="H46" s="17">
        <v>-1664.64</v>
      </c>
      <c r="I46" s="17">
        <v>-2322.75</v>
      </c>
      <c r="J46" s="17">
        <v>-1896.91</v>
      </c>
      <c r="K46" s="17">
        <v>-3677.69</v>
      </c>
      <c r="L46" s="30">
        <f t="shared" si="11"/>
        <v>-33550.840000000004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81202.62000000001</v>
      </c>
      <c r="C50" s="41">
        <f>IF(C18+C29+C42+C51&lt;0,0,C18+C29+C51)</f>
        <v>138698.27</v>
      </c>
      <c r="D50" s="41">
        <f>IF(D18+D29+D42+D51&lt;0,0,D18+D29+D51)</f>
        <v>449434.08999999997</v>
      </c>
      <c r="E50" s="41">
        <f>IF(E18+E29+E42+E51&lt;0,0,E18+E29+E51)</f>
        <v>124514.55999999994</v>
      </c>
      <c r="F50" s="41">
        <f>IF(F18+F29+F42+F51&lt;0,0,F18+F29+F51)</f>
        <v>445002.99</v>
      </c>
      <c r="G50" s="41">
        <f>IF(G18+G29+G42+G51&lt;0,0,G18+G29+G51)</f>
        <v>51979.54000000001</v>
      </c>
      <c r="H50" s="41">
        <f>IF(H18+H29+H42+H51&lt;0,0,H18+H29+H51)</f>
        <v>119504.4</v>
      </c>
      <c r="I50" s="41">
        <f>IF(I18+I29+I42+I51&lt;0,0,I18+I29+I51)</f>
        <v>180223.11000000002</v>
      </c>
      <c r="J50" s="41">
        <f>IF(J18+J29+J42+J51&lt;0,0,J18+J29+J51)</f>
        <v>147697.74000000002</v>
      </c>
      <c r="K50" s="41">
        <f>IF(K18+K29+K42+K51&lt;0,0,K18+K29+K51)</f>
        <v>281784.20999999996</v>
      </c>
      <c r="L50" s="42">
        <f>SUM(B50:K50)</f>
        <v>2020041.5299999998</v>
      </c>
      <c r="M50" s="54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81202.62</v>
      </c>
      <c r="C56" s="41">
        <f aca="true" t="shared" si="12" ref="C56:J56">SUM(C57:C68)</f>
        <v>138698.27</v>
      </c>
      <c r="D56" s="41">
        <f t="shared" si="12"/>
        <v>449434.09</v>
      </c>
      <c r="E56" s="41">
        <f t="shared" si="12"/>
        <v>124514.56</v>
      </c>
      <c r="F56" s="41">
        <f t="shared" si="12"/>
        <v>445002.98</v>
      </c>
      <c r="G56" s="41">
        <f t="shared" si="12"/>
        <v>51979.53</v>
      </c>
      <c r="H56" s="41">
        <f t="shared" si="12"/>
        <v>119504.41</v>
      </c>
      <c r="I56" s="41">
        <f>SUM(I57:I71)</f>
        <v>180223.11</v>
      </c>
      <c r="J56" s="41">
        <f t="shared" si="12"/>
        <v>147697.74</v>
      </c>
      <c r="K56" s="41">
        <f>SUM(K57:K70)</f>
        <v>281784.22</v>
      </c>
      <c r="L56" s="46">
        <f>SUM(B56:K56)</f>
        <v>2020041.5299999998</v>
      </c>
      <c r="M56" s="40"/>
    </row>
    <row r="57" spans="1:13" ht="18.75" customHeight="1">
      <c r="A57" s="47" t="s">
        <v>48</v>
      </c>
      <c r="B57" s="48">
        <v>81202.62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81202.62</v>
      </c>
      <c r="M57" s="40"/>
    </row>
    <row r="58" spans="1:12" ht="18.75" customHeight="1">
      <c r="A58" s="47" t="s">
        <v>58</v>
      </c>
      <c r="B58" s="17">
        <v>0</v>
      </c>
      <c r="C58" s="48">
        <v>121166.81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121166.81</v>
      </c>
    </row>
    <row r="59" spans="1:12" ht="18.75" customHeight="1">
      <c r="A59" s="47" t="s">
        <v>59</v>
      </c>
      <c r="B59" s="17">
        <v>0</v>
      </c>
      <c r="C59" s="48">
        <v>17531.46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17531.46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449434.09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449434.09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124514.56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124514.56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445002.98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445002.98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51979.53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51979.53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119504.41</v>
      </c>
      <c r="I64" s="17">
        <v>0</v>
      </c>
      <c r="J64" s="17">
        <v>0</v>
      </c>
      <c r="K64" s="17"/>
      <c r="L64" s="46">
        <f t="shared" si="13"/>
        <v>119504.41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/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147697.74</v>
      </c>
      <c r="K66" s="17"/>
      <c r="L66" s="46">
        <f t="shared" si="13"/>
        <v>147697.74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124407.73</v>
      </c>
      <c r="L67" s="46">
        <f t="shared" si="13"/>
        <v>124407.73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157376.49</v>
      </c>
      <c r="L68" s="46">
        <f t="shared" si="13"/>
        <v>157376.49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180223.11</v>
      </c>
      <c r="J71" s="52">
        <v>0</v>
      </c>
      <c r="K71" s="52">
        <v>0</v>
      </c>
      <c r="L71" s="51">
        <f>SUM(B71:K71)</f>
        <v>180223.11</v>
      </c>
    </row>
    <row r="72" spans="1:12" ht="18" customHeight="1">
      <c r="A72" s="53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2022-06-03T17:58:02Z</dcterms:modified>
  <cp:category/>
  <cp:version/>
  <cp:contentType/>
  <cp:contentStatus/>
</cp:coreProperties>
</file>