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<sst xmlns="http://schemas.openxmlformats.org/spreadsheetml/2006/main" count="76" uniqueCount="72">
  <si>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</si>
  <si>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</si>
  <si>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</si>
  <si>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</si>
  <si>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</si>
  <si>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</si>
  <si>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</si>
  <si>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</si>
  <si>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</si>
  <si>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</si>
  <si>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</si>
  <si>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</si>
  <si>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</si>
  <si>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</si>
  <si>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</si>
  <si>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</si>
  <si>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</si>
  <si>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</si>
  <si>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</si>
  <si>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</si>
  <si>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</si>
  <si>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</si>
  <si>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</si>
  <si>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</si>
  <si>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</si>
  <si>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</si>
  <si>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</si>
  <si>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</si>
  <si>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</si>
  <si>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</si>
  <si>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</si>
  <si>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</si>
  <si>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</si>
  <si>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</si>
  <si>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</si>
  <si>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</si>
  <si>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</si>
  <si>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</si>
  <si>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</si>
  <si>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</si>
  <si>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</si>
  <si>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</si>
  <si>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</si>
  <si>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</si>
  <si>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</si>
  <si>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</si>
  <si>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</si>
  <si>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</si>
  <si>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</si>
  <si>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</si>
  <si>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</si>
  <si>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</si>
  <si>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</si>
  <si>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</si>
  <si>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</si>
  <si>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</si>
  <si>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</si>
  <si>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</si>
  <si>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</si>
  <si>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</si>
  <si>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</si>
  <si>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</si>
  <si>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</si>
  <si>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</si>
  <si>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</si>
  <si>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01/05/22 - VENCIMENTO 06/05/22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</si>
  <si>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</si>
  <si>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</si>
  <si>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</si>
  <si>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5.2.8. Ajuste de Cronograma (+)</t>
  </si>
  <si>
    <t>5.2.9. Ajuste de Cronograma (-)</t>
  </si>
  <si>
    <t>5.2.10. Desconto do Saldo Remanescente de Investimento em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</si>
</sst>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8" t="s">
        <v>47</v>
      </c>
      <c r="B4" s="59" t="s">
        <v>46</v>
      </c>
      <c r="C4" s="60"/>
      <c r="D4" s="60"/>
      <c r="E4" s="60"/>
      <c r="F4" s="60"/>
      <c r="G4" s="60"/>
      <c r="H4" s="60"/>
      <c r="I4" s="60"/>
      <c r="J4" s="60"/>
      <c r="K4" s="58" t="s">
        <v>45</v>
      </c>
    </row>
    <row r="5" spans="1:11" ht="43.5" customHeight="1">
      <c r="A5" s="58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58"/>
    </row>
    <row r="6" spans="1:11" ht="18.75" customHeight="1">
      <c r="A6" s="58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58"/>
    </row>
    <row r="7" spans="1:14" ht="16.5" customHeight="1">
      <c r="A7" s="13" t="s">
        <v>33</v>
      </c>
      <c r="B7" s="46">
        <f aca="true" t="shared" si="0" ref="B7:K7">B8+B11</f>
        <v>99659</v>
      </c>
      <c r="C7" s="46">
        <f t="shared" si="0"/>
        <v>70071</v>
      </c>
      <c r="D7" s="46">
        <f t="shared" si="0"/>
        <v>104697</v>
      </c>
      <c r="E7" s="46">
        <f t="shared" si="0"/>
        <v>51295</v>
      </c>
      <c r="F7" s="46">
        <f t="shared" si="0"/>
        <v>80342</v>
      </c>
      <c r="G7" s="46">
        <f t="shared" si="0"/>
        <v>75448</v>
      </c>
      <c r="H7" s="46">
        <f t="shared" si="0"/>
        <v>97050</v>
      </c>
      <c r="I7" s="46">
        <f t="shared" si="0"/>
        <v>126246</v>
      </c>
      <c r="J7" s="46">
        <f t="shared" si="0"/>
        <v>28826</v>
      </c>
      <c r="K7" s="46">
        <f t="shared" si="0"/>
        <v>733634</v>
      </c>
      <c r="L7" s="45"/>
      <c r="M7"/>
      <c r="N7"/>
    </row>
    <row r="8" spans="1:14" ht="16.5" customHeight="1">
      <c r="A8" s="43" t="s">
        <v>32</v>
      </c>
      <c r="B8" s="44">
        <f aca="true" t="shared" si="1" ref="B8:J8">+B9+B10</f>
        <v>8960</v>
      </c>
      <c r="C8" s="44">
        <f t="shared" si="1"/>
        <v>7655</v>
      </c>
      <c r="D8" s="44">
        <f t="shared" si="1"/>
        <v>9313</v>
      </c>
      <c r="E8" s="44">
        <f t="shared" si="1"/>
        <v>5133</v>
      </c>
      <c r="F8" s="44">
        <f t="shared" si="1"/>
        <v>6845</v>
      </c>
      <c r="G8" s="44">
        <f t="shared" si="1"/>
        <v>4126</v>
      </c>
      <c r="H8" s="44">
        <f t="shared" si="1"/>
        <v>4069</v>
      </c>
      <c r="I8" s="44">
        <f t="shared" si="1"/>
        <v>9988</v>
      </c>
      <c r="J8" s="44">
        <f t="shared" si="1"/>
        <v>1295</v>
      </c>
      <c r="K8" s="37">
        <f>SUM(B8:J8)</f>
        <v>57384</v>
      </c>
      <c r="L8"/>
      <c r="M8"/>
      <c r="N8"/>
    </row>
    <row r="9" spans="1:14" ht="16.5" customHeight="1">
      <c r="A9" s="22" t="s">
        <v>31</v>
      </c>
      <c r="B9" s="44">
        <v>8948</v>
      </c>
      <c r="C9" s="44">
        <v>7652</v>
      </c>
      <c r="D9" s="44">
        <v>9313</v>
      </c>
      <c r="E9" s="44">
        <v>5088</v>
      </c>
      <c r="F9" s="44">
        <v>6838</v>
      </c>
      <c r="G9" s="44">
        <v>4123</v>
      </c>
      <c r="H9" s="44">
        <v>4069</v>
      </c>
      <c r="I9" s="44">
        <v>9963</v>
      </c>
      <c r="J9" s="44">
        <v>1295</v>
      </c>
      <c r="K9" s="37">
        <f>SUM(B9:J9)</f>
        <v>57289</v>
      </c>
      <c r="L9"/>
      <c r="M9"/>
      <c r="N9"/>
    </row>
    <row r="10" spans="1:14" ht="16.5" customHeight="1">
      <c r="A10" s="22" t="s">
        <v>30</v>
      </c>
      <c r="B10" s="44">
        <v>12</v>
      </c>
      <c r="C10" s="44">
        <v>3</v>
      </c>
      <c r="D10" s="44">
        <v>0</v>
      </c>
      <c r="E10" s="44">
        <v>45</v>
      </c>
      <c r="F10" s="44">
        <v>7</v>
      </c>
      <c r="G10" s="44">
        <v>3</v>
      </c>
      <c r="H10" s="44">
        <v>0</v>
      </c>
      <c r="I10" s="44">
        <v>25</v>
      </c>
      <c r="J10" s="44">
        <v>0</v>
      </c>
      <c r="K10" s="37">
        <f>SUM(B10:J10)</f>
        <v>95</v>
      </c>
      <c r="L10"/>
      <c r="M10"/>
      <c r="N10"/>
    </row>
    <row r="11" spans="1:14" ht="16.5" customHeight="1">
      <c r="A11" s="43" t="s">
        <v>29</v>
      </c>
      <c r="B11" s="42">
        <v>90699</v>
      </c>
      <c r="C11" s="42">
        <v>62416</v>
      </c>
      <c r="D11" s="42">
        <v>95384</v>
      </c>
      <c r="E11" s="42">
        <v>46162</v>
      </c>
      <c r="F11" s="42">
        <v>73497</v>
      </c>
      <c r="G11" s="42">
        <v>71322</v>
      </c>
      <c r="H11" s="42">
        <v>92981</v>
      </c>
      <c r="I11" s="42">
        <v>116258</v>
      </c>
      <c r="J11" s="42">
        <v>27531</v>
      </c>
      <c r="K11" s="37">
        <f>SUM(B11:J11)</f>
        <v>676250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28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66</v>
      </c>
      <c r="B14" s="41">
        <v>0.3186</v>
      </c>
      <c r="C14" s="41">
        <v>0.35</v>
      </c>
      <c r="D14" s="41">
        <v>0.388</v>
      </c>
      <c r="E14" s="41">
        <v>0.3374</v>
      </c>
      <c r="F14" s="41">
        <v>0.357</v>
      </c>
      <c r="G14" s="41">
        <v>0.3606</v>
      </c>
      <c r="H14" s="41">
        <v>0.2872</v>
      </c>
      <c r="I14" s="41">
        <v>0.2901</v>
      </c>
      <c r="J14" s="41">
        <v>0.3282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27</v>
      </c>
      <c r="B16" s="38">
        <v>1.086452369628854</v>
      </c>
      <c r="C16" s="38">
        <v>1.221069632588567</v>
      </c>
      <c r="D16" s="38">
        <v>1.038538789945829</v>
      </c>
      <c r="E16" s="38">
        <v>1.295331960110777</v>
      </c>
      <c r="F16" s="38">
        <v>1.066766269668355</v>
      </c>
      <c r="G16" s="38">
        <v>1.117123704488812</v>
      </c>
      <c r="H16" s="38">
        <v>1.116739684901185</v>
      </c>
      <c r="I16" s="38">
        <v>1.070745449424298</v>
      </c>
      <c r="J16" s="38">
        <v>1.042503069107858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67</v>
      </c>
      <c r="B18" s="35">
        <f>SUM(B19:B26)</f>
        <v>451522.32</v>
      </c>
      <c r="C18" s="35">
        <f aca="true" t="shared" si="2" ref="C18:J18">SUM(C19:C26)</f>
        <v>398884.02</v>
      </c>
      <c r="D18" s="35">
        <f t="shared" si="2"/>
        <v>557144</v>
      </c>
      <c r="E18" s="35">
        <f t="shared" si="2"/>
        <v>298346.33</v>
      </c>
      <c r="F18" s="35">
        <f t="shared" si="2"/>
        <v>401164.42</v>
      </c>
      <c r="G18" s="35">
        <f t="shared" si="2"/>
        <v>393177.17</v>
      </c>
      <c r="H18" s="35">
        <f t="shared" si="2"/>
        <v>411290.18999999994</v>
      </c>
      <c r="I18" s="35">
        <f t="shared" si="2"/>
        <v>522042.73000000004</v>
      </c>
      <c r="J18" s="35">
        <f t="shared" si="2"/>
        <v>127160.00000000001</v>
      </c>
      <c r="K18" s="35">
        <f>SUM(B18:J18)</f>
        <v>3560731.18</v>
      </c>
      <c r="L18"/>
      <c r="M18"/>
      <c r="N18"/>
    </row>
    <row r="19" spans="1:14" ht="16.5" customHeight="1">
      <c r="A19" s="18" t="s">
        <v>68</v>
      </c>
      <c r="B19" s="55">
        <f>ROUND((B13+B14)*B7,2)</f>
        <v>397868.63</v>
      </c>
      <c r="C19" s="55">
        <f aca="true" t="shared" si="3" ref="C19:J19">ROUND((C13+C14)*C7,2)</f>
        <v>307324.4</v>
      </c>
      <c r="D19" s="55">
        <f t="shared" si="3"/>
        <v>509036.81</v>
      </c>
      <c r="E19" s="55">
        <f t="shared" si="3"/>
        <v>216839.35</v>
      </c>
      <c r="F19" s="55">
        <f t="shared" si="3"/>
        <v>359409.94</v>
      </c>
      <c r="G19" s="55">
        <f t="shared" si="3"/>
        <v>340934.42</v>
      </c>
      <c r="H19" s="55">
        <f t="shared" si="3"/>
        <v>349185.9</v>
      </c>
      <c r="I19" s="55">
        <f t="shared" si="3"/>
        <v>458841.09</v>
      </c>
      <c r="J19" s="55">
        <f t="shared" si="3"/>
        <v>118544.04</v>
      </c>
      <c r="K19" s="30">
        <f>SUM(B19:J19)</f>
        <v>3057984.58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34396.69</v>
      </c>
      <c r="C20" s="30">
        <f t="shared" si="4"/>
        <v>67940.09</v>
      </c>
      <c r="D20" s="30">
        <f t="shared" si="4"/>
        <v>19617.66</v>
      </c>
      <c r="E20" s="30">
        <f t="shared" si="4"/>
        <v>64039.59</v>
      </c>
      <c r="F20" s="30">
        <f t="shared" si="4"/>
        <v>23996.46</v>
      </c>
      <c r="G20" s="30">
        <f t="shared" si="4"/>
        <v>39931.5</v>
      </c>
      <c r="H20" s="30">
        <f t="shared" si="4"/>
        <v>40763.85</v>
      </c>
      <c r="I20" s="30">
        <f t="shared" si="4"/>
        <v>32460.92</v>
      </c>
      <c r="J20" s="30">
        <f t="shared" si="4"/>
        <v>5038.49</v>
      </c>
      <c r="K20" s="30">
        <f aca="true" t="shared" si="5" ref="K20:K26">SUM(B20:J20)</f>
        <v>328185.24999999994</v>
      </c>
      <c r="L20"/>
      <c r="M20"/>
      <c r="N20"/>
    </row>
    <row r="21" spans="1:14" ht="16.5" customHeight="1">
      <c r="A21" s="18" t="s">
        <v>25</v>
      </c>
      <c r="B21" s="30">
        <v>15649.87</v>
      </c>
      <c r="C21" s="30">
        <v>18726.64</v>
      </c>
      <c r="D21" s="30">
        <v>21598.45</v>
      </c>
      <c r="E21" s="30">
        <v>13143.74</v>
      </c>
      <c r="F21" s="30">
        <v>14620.62</v>
      </c>
      <c r="G21" s="30">
        <v>9118</v>
      </c>
      <c r="H21" s="30">
        <v>16625.85</v>
      </c>
      <c r="I21" s="30">
        <v>25438.75</v>
      </c>
      <c r="J21" s="30">
        <v>6847.33</v>
      </c>
      <c r="K21" s="30">
        <f t="shared" si="5"/>
        <v>141769.25</v>
      </c>
      <c r="L21"/>
      <c r="M21"/>
      <c r="N21"/>
    </row>
    <row r="22" spans="1:14" ht="16.5" customHeight="1">
      <c r="A22" s="18" t="s">
        <v>24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-5414.41</v>
      </c>
      <c r="L23"/>
      <c r="M23"/>
      <c r="N23"/>
    </row>
    <row r="24" spans="1:14" ht="16.5" customHeight="1">
      <c r="A24" s="25" t="s">
        <v>69</v>
      </c>
      <c r="B24" s="30">
        <v>1065.17</v>
      </c>
      <c r="C24" s="30">
        <v>942.18</v>
      </c>
      <c r="D24" s="30">
        <v>1313.48</v>
      </c>
      <c r="E24" s="30">
        <v>703.15</v>
      </c>
      <c r="F24" s="30">
        <v>946.82</v>
      </c>
      <c r="G24" s="30">
        <v>928.25</v>
      </c>
      <c r="H24" s="30">
        <v>970.02</v>
      </c>
      <c r="I24" s="30">
        <v>1232.25</v>
      </c>
      <c r="J24" s="30">
        <v>299.36</v>
      </c>
      <c r="K24" s="30">
        <f t="shared" si="5"/>
        <v>8400.68</v>
      </c>
      <c r="L24"/>
      <c r="M24"/>
      <c r="N24"/>
    </row>
    <row r="25" spans="1:14" ht="16.5" customHeight="1">
      <c r="A25" s="25" t="s">
        <v>70</v>
      </c>
      <c r="B25" s="30">
        <v>763.46</v>
      </c>
      <c r="C25" s="30">
        <v>733.5</v>
      </c>
      <c r="D25" s="30">
        <v>845.27</v>
      </c>
      <c r="E25" s="30">
        <v>491.63</v>
      </c>
      <c r="F25" s="30">
        <v>513.42</v>
      </c>
      <c r="G25" s="30">
        <v>584.05</v>
      </c>
      <c r="H25" s="30">
        <v>590.22</v>
      </c>
      <c r="I25" s="30">
        <v>853.59</v>
      </c>
      <c r="J25" s="30">
        <v>268.83</v>
      </c>
      <c r="K25" s="30">
        <f t="shared" si="5"/>
        <v>5643.97</v>
      </c>
      <c r="L25"/>
      <c r="M25"/>
      <c r="N25"/>
    </row>
    <row r="26" spans="1:14" ht="16.5" customHeight="1">
      <c r="A26" s="25" t="s">
        <v>71</v>
      </c>
      <c r="B26" s="30">
        <v>302.94</v>
      </c>
      <c r="C26" s="30">
        <v>266.09</v>
      </c>
      <c r="D26" s="30">
        <v>305.65</v>
      </c>
      <c r="E26" s="30">
        <v>177.75</v>
      </c>
      <c r="F26" s="30">
        <v>201.6</v>
      </c>
      <c r="G26" s="30">
        <v>205.39</v>
      </c>
      <c r="H26" s="30">
        <v>203.23</v>
      </c>
      <c r="I26" s="30">
        <v>265.01</v>
      </c>
      <c r="J26" s="30">
        <v>100.8</v>
      </c>
      <c r="K26" s="30">
        <f t="shared" si="5"/>
        <v>2028.4599999999996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-45294.21</v>
      </c>
      <c r="C29" s="30">
        <f t="shared" si="6"/>
        <v>-38907.89</v>
      </c>
      <c r="D29" s="30">
        <f t="shared" si="6"/>
        <v>-464218.46</v>
      </c>
      <c r="E29" s="30">
        <f t="shared" si="6"/>
        <v>-233297.16</v>
      </c>
      <c r="F29" s="30">
        <f t="shared" si="6"/>
        <v>-35352.1</v>
      </c>
      <c r="G29" s="30">
        <f t="shared" si="6"/>
        <v>-23302.870000000003</v>
      </c>
      <c r="H29" s="30">
        <f t="shared" si="6"/>
        <v>-338297.54</v>
      </c>
      <c r="I29" s="30">
        <f t="shared" si="6"/>
        <v>-50689.31</v>
      </c>
      <c r="J29" s="30">
        <f t="shared" si="6"/>
        <v>-13134.44</v>
      </c>
      <c r="K29" s="30">
        <f aca="true" t="shared" si="7" ref="K29:K37">SUM(B29:J29)</f>
        <v>-1242493.98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-39371.2</v>
      </c>
      <c r="C30" s="30">
        <f t="shared" si="8"/>
        <v>-33668.8</v>
      </c>
      <c r="D30" s="30">
        <f t="shared" si="8"/>
        <v>-40977.2</v>
      </c>
      <c r="E30" s="30">
        <f t="shared" si="8"/>
        <v>-22387.2</v>
      </c>
      <c r="F30" s="30">
        <f t="shared" si="8"/>
        <v>-30087.2</v>
      </c>
      <c r="G30" s="30">
        <f t="shared" si="8"/>
        <v>-18141.2</v>
      </c>
      <c r="H30" s="30">
        <f t="shared" si="8"/>
        <v>-17903.6</v>
      </c>
      <c r="I30" s="30">
        <f t="shared" si="8"/>
        <v>-43837.2</v>
      </c>
      <c r="J30" s="30">
        <f t="shared" si="8"/>
        <v>-5698</v>
      </c>
      <c r="K30" s="30">
        <f t="shared" si="7"/>
        <v>-252071.60000000003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-39371.2</v>
      </c>
      <c r="C31" s="30">
        <f aca="true" t="shared" si="9" ref="C31:J31">-ROUND((C9)*$E$3,2)</f>
        <v>-33668.8</v>
      </c>
      <c r="D31" s="30">
        <f t="shared" si="9"/>
        <v>-40977.2</v>
      </c>
      <c r="E31" s="30">
        <f t="shared" si="9"/>
        <v>-22387.2</v>
      </c>
      <c r="F31" s="30">
        <f t="shared" si="9"/>
        <v>-30087.2</v>
      </c>
      <c r="G31" s="30">
        <f t="shared" si="9"/>
        <v>-18141.2</v>
      </c>
      <c r="H31" s="30">
        <f t="shared" si="9"/>
        <v>-17903.6</v>
      </c>
      <c r="I31" s="30">
        <f t="shared" si="9"/>
        <v>-43837.2</v>
      </c>
      <c r="J31" s="30">
        <f t="shared" si="9"/>
        <v>-5698</v>
      </c>
      <c r="K31" s="30">
        <f t="shared" si="7"/>
        <v>-252071.60000000003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-5923.01</v>
      </c>
      <c r="C35" s="27">
        <f t="shared" si="10"/>
        <v>-5239.09</v>
      </c>
      <c r="D35" s="27">
        <f t="shared" si="10"/>
        <v>-423241.26</v>
      </c>
      <c r="E35" s="27">
        <f t="shared" si="10"/>
        <v>-210909.96</v>
      </c>
      <c r="F35" s="27">
        <f t="shared" si="10"/>
        <v>-5264.9</v>
      </c>
      <c r="G35" s="27">
        <f t="shared" si="10"/>
        <v>-5161.67</v>
      </c>
      <c r="H35" s="27">
        <f t="shared" si="10"/>
        <v>-320393.94</v>
      </c>
      <c r="I35" s="27">
        <f t="shared" si="10"/>
        <v>-6852.11</v>
      </c>
      <c r="J35" s="27">
        <f t="shared" si="10"/>
        <v>-7436.4400000000005</v>
      </c>
      <c r="K35" s="30">
        <f t="shared" si="7"/>
        <v>-990422.38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70</v>
      </c>
      <c r="B44" s="17">
        <v>0</v>
      </c>
      <c r="C44" s="17">
        <v>0</v>
      </c>
      <c r="D44" s="17">
        <v>-396000</v>
      </c>
      <c r="E44" s="17">
        <v>-207000</v>
      </c>
      <c r="F44" s="17">
        <v>0</v>
      </c>
      <c r="G44" s="17">
        <v>0</v>
      </c>
      <c r="H44" s="17">
        <v>-315000</v>
      </c>
      <c r="I44" s="17">
        <v>0</v>
      </c>
      <c r="J44" s="17">
        <v>0</v>
      </c>
      <c r="K44" s="17">
        <f>SUM(B44:J44)</f>
        <v>-918000</v>
      </c>
      <c r="L44" s="24"/>
      <c r="M44"/>
      <c r="N44"/>
    </row>
    <row r="45" spans="1:14" s="23" customFormat="1" ht="16.5" customHeight="1">
      <c r="A45" s="25" t="s">
        <v>71</v>
      </c>
      <c r="B45" s="17">
        <v>-5923.01</v>
      </c>
      <c r="C45" s="17">
        <v>-5239.09</v>
      </c>
      <c r="D45" s="17">
        <v>-7303.76</v>
      </c>
      <c r="E45" s="17">
        <v>-3909.96</v>
      </c>
      <c r="F45" s="17">
        <v>-5264.9</v>
      </c>
      <c r="G45" s="17">
        <v>-5161.67</v>
      </c>
      <c r="H45" s="17">
        <v>-5393.94</v>
      </c>
      <c r="I45" s="17">
        <v>-6852.11</v>
      </c>
      <c r="J45" s="17">
        <v>-1664.64</v>
      </c>
      <c r="K45" s="17">
        <f>SUM(B45:J45)</f>
        <v>-46713.08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 aca="true" t="shared" si="11" ref="B49:J49">IF(B18+B29+B50&lt;0,0,B18+B29+B50)</f>
        <v>406228.11</v>
      </c>
      <c r="C49" s="27">
        <f t="shared" si="11"/>
        <v>359976.13</v>
      </c>
      <c r="D49" s="27">
        <f t="shared" si="11"/>
        <v>92925.53999999998</v>
      </c>
      <c r="E49" s="27">
        <f t="shared" si="11"/>
        <v>65049.17000000001</v>
      </c>
      <c r="F49" s="27">
        <f t="shared" si="11"/>
        <v>365812.32</v>
      </c>
      <c r="G49" s="27">
        <f t="shared" si="11"/>
        <v>369874.3</v>
      </c>
      <c r="H49" s="27">
        <f t="shared" si="11"/>
        <v>72992.64999999997</v>
      </c>
      <c r="I49" s="27">
        <f t="shared" si="11"/>
        <v>471353.42000000004</v>
      </c>
      <c r="J49" s="27">
        <f t="shared" si="11"/>
        <v>114025.56000000001</v>
      </c>
      <c r="K49" s="20">
        <f>SUM(B49:J49)</f>
        <v>2318237.2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 aca="true" t="shared" si="12" ref="B51:J51">IF(B18+B29+B50&gt;0,0,B18+B29+B50)</f>
        <v>0</v>
      </c>
      <c r="C51" s="27">
        <f t="shared" si="12"/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406228.1</v>
      </c>
      <c r="C55" s="10">
        <f t="shared" si="13"/>
        <v>359976.13</v>
      </c>
      <c r="D55" s="10">
        <f t="shared" si="13"/>
        <v>92925.55</v>
      </c>
      <c r="E55" s="10">
        <f t="shared" si="13"/>
        <v>65049.17</v>
      </c>
      <c r="F55" s="10">
        <f t="shared" si="13"/>
        <v>365812.32</v>
      </c>
      <c r="G55" s="10">
        <f t="shared" si="13"/>
        <v>369874.3</v>
      </c>
      <c r="H55" s="10">
        <f t="shared" si="13"/>
        <v>72992.65</v>
      </c>
      <c r="I55" s="10">
        <f>SUM(I56:I68)</f>
        <v>471353.41</v>
      </c>
      <c r="J55" s="10">
        <f t="shared" si="13"/>
        <v>114025.56</v>
      </c>
      <c r="K55" s="5">
        <f>SUM(K56:K68)</f>
        <v>2318237.19</v>
      </c>
      <c r="L55" s="9"/>
    </row>
    <row r="56" spans="1:11" ht="16.5" customHeight="1">
      <c r="A56" s="7" t="s">
        <v>56</v>
      </c>
      <c r="B56" s="8">
        <v>354718.38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354718.38</v>
      </c>
    </row>
    <row r="57" spans="1:11" ht="16.5" customHeight="1">
      <c r="A57" s="7" t="s">
        <v>57</v>
      </c>
      <c r="B57" s="8">
        <v>51509.72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51509.72</v>
      </c>
    </row>
    <row r="58" spans="1:11" ht="16.5" customHeight="1">
      <c r="A58" s="7" t="s">
        <v>4</v>
      </c>
      <c r="B58" s="6">
        <v>0</v>
      </c>
      <c r="C58" s="8">
        <v>359976.13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359976.13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92925.55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92925.55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65049.17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65049.17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365812.32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365812.32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369874.3</v>
      </c>
      <c r="H62" s="6">
        <v>0</v>
      </c>
      <c r="I62" s="6">
        <v>0</v>
      </c>
      <c r="J62" s="6">
        <v>0</v>
      </c>
      <c r="K62" s="5">
        <f t="shared" si="14"/>
        <v>369874.3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72992.65</v>
      </c>
      <c r="I63" s="6">
        <v>0</v>
      </c>
      <c r="J63" s="6">
        <v>0</v>
      </c>
      <c r="K63" s="5">
        <f t="shared" si="14"/>
        <v>72992.65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165774.99</v>
      </c>
      <c r="J65" s="6">
        <v>0</v>
      </c>
      <c r="K65" s="5">
        <f t="shared" si="14"/>
        <v>165774.99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305578.42</v>
      </c>
      <c r="J66" s="6">
        <v>0</v>
      </c>
      <c r="K66" s="5">
        <f t="shared" si="14"/>
        <v>305578.42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114025.56</v>
      </c>
      <c r="K67" s="5">
        <f t="shared" si="14"/>
        <v>114025.56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2022-05-09T23:15:04Z</dcterms:modified>
  <cp:category/>
  <cp:version/>
  <cp:contentType/>
  <cp:contentStatus/>
</cp:coreProperties>
</file>