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<sst xmlns="http://schemas.openxmlformats.org/spreadsheetml/2006/main" count="76" uniqueCount="75">
  <si>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</si>
  <si>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</si>
  <si>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</si>
  <si>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</si>
  <si>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</si>
  <si>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</si>
  <si>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</si>
  <si>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</si>
  <si>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</si>
  <si>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</si>
  <si>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</si>
  <si>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</si>
  <si>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</si>
  <si>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</si>
  <si>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</si>
  <si>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</si>
  <si>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</si>
  <si>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</si>
  <si>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</si>
  <si>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</si>
  <si>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</si>
  <si>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</si>
  <si>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</si>
  <si>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</si>
  <si>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</si>
  <si>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</si>
  <si>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</si>
  <si>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</si>
  <si>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</si>
  <si>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</si>
  <si>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</si>
  <si>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</si>
  <si>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</si>
  <si>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</si>
  <si>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</si>
  <si>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</si>
  <si>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</si>
  <si>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</si>
  <si>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</si>
  <si>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</si>
  <si>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</si>
  <si>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</si>
  <si>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</si>
  <si>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</si>
  <si>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</si>
  <si>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</si>
  <si>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</si>
  <si>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</si>
  <si>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</si>
  <si>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</si>
  <si>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</si>
  <si>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</si>
  <si>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</si>
  <si>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</si>
  <si>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</si>
  <si>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</si>
  <si>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</si>
  <si>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</si>
  <si>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</si>
  <si>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</si>
  <si>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</si>
  <si>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</si>
  <si>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</si>
  <si>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</si>
  <si>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</si>
  <si>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03/05/22 - VENCIMENTO 10/05/22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</si>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</sst>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24" sqref="A24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8" t="s">
        <v>47</v>
      </c>
      <c r="B4" s="59" t="s">
        <v>46</v>
      </c>
      <c r="C4" s="60"/>
      <c r="D4" s="60"/>
      <c r="E4" s="60"/>
      <c r="F4" s="60"/>
      <c r="G4" s="60"/>
      <c r="H4" s="60"/>
      <c r="I4" s="60"/>
      <c r="J4" s="60"/>
      <c r="K4" s="58" t="s">
        <v>45</v>
      </c>
    </row>
    <row r="5" spans="1:11" ht="43.5" customHeight="1">
      <c r="A5" s="58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8"/>
    </row>
    <row r="6" spans="1:11" ht="18.75" customHeight="1">
      <c r="A6" s="58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8"/>
    </row>
    <row r="7" spans="1:14" ht="16.5" customHeight="1">
      <c r="A7" s="13" t="s">
        <v>33</v>
      </c>
      <c r="B7" s="46">
        <f aca="true" t="shared" si="0" ref="B7:K7">B8+B11</f>
        <v>344015</v>
      </c>
      <c r="C7" s="46">
        <f t="shared" si="0"/>
        <v>283657</v>
      </c>
      <c r="D7" s="46">
        <f t="shared" si="0"/>
        <v>355166</v>
      </c>
      <c r="E7" s="46">
        <f t="shared" si="0"/>
        <v>190834</v>
      </c>
      <c r="F7" s="46">
        <f t="shared" si="0"/>
        <v>234523</v>
      </c>
      <c r="G7" s="46">
        <f t="shared" si="0"/>
        <v>226969</v>
      </c>
      <c r="H7" s="46">
        <f t="shared" si="0"/>
        <v>269697</v>
      </c>
      <c r="I7" s="46">
        <f t="shared" si="0"/>
        <v>386542</v>
      </c>
      <c r="J7" s="46">
        <f t="shared" si="0"/>
        <v>121895</v>
      </c>
      <c r="K7" s="46">
        <f t="shared" si="0"/>
        <v>2413298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20869</v>
      </c>
      <c r="C8" s="44">
        <f t="shared" si="1"/>
        <v>20830</v>
      </c>
      <c r="D8" s="44">
        <f t="shared" si="1"/>
        <v>20623</v>
      </c>
      <c r="E8" s="44">
        <f t="shared" si="1"/>
        <v>13607</v>
      </c>
      <c r="F8" s="44">
        <f t="shared" si="1"/>
        <v>15022</v>
      </c>
      <c r="G8" s="44">
        <f t="shared" si="1"/>
        <v>7336</v>
      </c>
      <c r="H8" s="44">
        <f t="shared" si="1"/>
        <v>7063</v>
      </c>
      <c r="I8" s="44">
        <f t="shared" si="1"/>
        <v>22126</v>
      </c>
      <c r="J8" s="44">
        <f t="shared" si="1"/>
        <v>4616</v>
      </c>
      <c r="K8" s="37">
        <f>SUM(B8:J8)</f>
        <v>132092</v>
      </c>
      <c r="L8"/>
      <c r="M8"/>
      <c r="N8"/>
    </row>
    <row r="9" spans="1:14" ht="16.5" customHeight="1">
      <c r="A9" s="22" t="s">
        <v>31</v>
      </c>
      <c r="B9" s="44">
        <v>20822</v>
      </c>
      <c r="C9" s="44">
        <v>20824</v>
      </c>
      <c r="D9" s="44">
        <v>20617</v>
      </c>
      <c r="E9" s="44">
        <v>13503</v>
      </c>
      <c r="F9" s="44">
        <v>15006</v>
      </c>
      <c r="G9" s="44">
        <v>7336</v>
      </c>
      <c r="H9" s="44">
        <v>7063</v>
      </c>
      <c r="I9" s="44">
        <v>22022</v>
      </c>
      <c r="J9" s="44">
        <v>4616</v>
      </c>
      <c r="K9" s="37">
        <f>SUM(B9:J9)</f>
        <v>131809</v>
      </c>
      <c r="L9"/>
      <c r="M9"/>
      <c r="N9"/>
    </row>
    <row r="10" spans="1:14" ht="16.5" customHeight="1">
      <c r="A10" s="22" t="s">
        <v>30</v>
      </c>
      <c r="B10" s="44">
        <v>47</v>
      </c>
      <c r="C10" s="44">
        <v>6</v>
      </c>
      <c r="D10" s="44">
        <v>6</v>
      </c>
      <c r="E10" s="44">
        <v>104</v>
      </c>
      <c r="F10" s="44">
        <v>16</v>
      </c>
      <c r="G10" s="44">
        <v>0</v>
      </c>
      <c r="H10" s="44">
        <v>0</v>
      </c>
      <c r="I10" s="44">
        <v>104</v>
      </c>
      <c r="J10" s="44">
        <v>0</v>
      </c>
      <c r="K10" s="37">
        <f>SUM(B10:J10)</f>
        <v>283</v>
      </c>
      <c r="L10"/>
      <c r="M10"/>
      <c r="N10"/>
    </row>
    <row r="11" spans="1:14" ht="16.5" customHeight="1">
      <c r="A11" s="43" t="s">
        <v>29</v>
      </c>
      <c r="B11" s="42">
        <v>323146</v>
      </c>
      <c r="C11" s="42">
        <v>262827</v>
      </c>
      <c r="D11" s="42">
        <v>334543</v>
      </c>
      <c r="E11" s="42">
        <v>177227</v>
      </c>
      <c r="F11" s="42">
        <v>219501</v>
      </c>
      <c r="G11" s="42">
        <v>219633</v>
      </c>
      <c r="H11" s="42">
        <v>262634</v>
      </c>
      <c r="I11" s="42">
        <v>364416</v>
      </c>
      <c r="J11" s="42">
        <v>117279</v>
      </c>
      <c r="K11" s="37">
        <f>SUM(B11:J11)</f>
        <v>2281206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1.108529946702614</v>
      </c>
      <c r="C16" s="38">
        <v>1.147573022441078</v>
      </c>
      <c r="D16" s="38">
        <v>1.039955329437337</v>
      </c>
      <c r="E16" s="38">
        <v>1.343524094825314</v>
      </c>
      <c r="F16" s="38">
        <v>1.045694046940149</v>
      </c>
      <c r="G16" s="38">
        <v>1.164721989793707</v>
      </c>
      <c r="H16" s="38">
        <v>1.124171883232291</v>
      </c>
      <c r="I16" s="38">
        <v>1.080714077720071</v>
      </c>
      <c r="J16" s="38">
        <v>1.059644032798033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1562288.7</v>
      </c>
      <c r="C18" s="35">
        <f aca="true" t="shared" si="2" ref="C18:J18">SUM(C19:C26)</f>
        <v>1469801.2700000003</v>
      </c>
      <c r="D18" s="35">
        <f t="shared" si="2"/>
        <v>1843504.22</v>
      </c>
      <c r="E18" s="35">
        <f t="shared" si="2"/>
        <v>1112994.43</v>
      </c>
      <c r="F18" s="35">
        <f t="shared" si="2"/>
        <v>1128037.2599999998</v>
      </c>
      <c r="G18" s="35">
        <f t="shared" si="2"/>
        <v>1221134.43</v>
      </c>
      <c r="H18" s="35">
        <f t="shared" si="2"/>
        <v>1125158.32</v>
      </c>
      <c r="I18" s="35">
        <f t="shared" si="2"/>
        <v>1576564.4200000002</v>
      </c>
      <c r="J18" s="35">
        <f t="shared" si="2"/>
        <v>541402.9600000001</v>
      </c>
      <c r="K18" s="35">
        <f>SUM(B18:J18)</f>
        <v>11580886.01</v>
      </c>
      <c r="L18"/>
      <c r="M18"/>
      <c r="N18"/>
    </row>
    <row r="19" spans="1:14" ht="16.5" customHeight="1">
      <c r="A19" s="18" t="s">
        <v>71</v>
      </c>
      <c r="B19" s="55">
        <f>ROUND((B13+B14)*B7,2)</f>
        <v>1373411.08</v>
      </c>
      <c r="C19" s="55">
        <f aca="true" t="shared" si="3" ref="C19:J19">ROUND((C13+C14)*C7,2)</f>
        <v>1244091.24</v>
      </c>
      <c r="D19" s="55">
        <f t="shared" si="3"/>
        <v>1726817.09</v>
      </c>
      <c r="E19" s="55">
        <f t="shared" si="3"/>
        <v>806712.57</v>
      </c>
      <c r="F19" s="55">
        <f t="shared" si="3"/>
        <v>1049138.64</v>
      </c>
      <c r="G19" s="55">
        <f t="shared" si="3"/>
        <v>1025627.52</v>
      </c>
      <c r="H19" s="55">
        <f t="shared" si="3"/>
        <v>970369.81</v>
      </c>
      <c r="I19" s="55">
        <f t="shared" si="3"/>
        <v>1404886.9</v>
      </c>
      <c r="J19" s="55">
        <f t="shared" si="3"/>
        <v>501281</v>
      </c>
      <c r="K19" s="30">
        <f>SUM(B19:J19)</f>
        <v>10102335.850000001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149056.23</v>
      </c>
      <c r="C20" s="30">
        <f t="shared" si="4"/>
        <v>183594.3</v>
      </c>
      <c r="D20" s="30">
        <f t="shared" si="4"/>
        <v>68995.55</v>
      </c>
      <c r="E20" s="30">
        <f t="shared" si="4"/>
        <v>277125.21</v>
      </c>
      <c r="F20" s="30">
        <f t="shared" si="4"/>
        <v>47939.39</v>
      </c>
      <c r="G20" s="30">
        <f t="shared" si="4"/>
        <v>168943.41</v>
      </c>
      <c r="H20" s="30">
        <f t="shared" si="4"/>
        <v>120492.65</v>
      </c>
      <c r="I20" s="30">
        <f t="shared" si="4"/>
        <v>113394.15</v>
      </c>
      <c r="J20" s="30">
        <f t="shared" si="4"/>
        <v>29898.42</v>
      </c>
      <c r="K20" s="30">
        <f aca="true" t="shared" si="5" ref="K20:K26">SUM(B20:J20)</f>
        <v>1159439.31</v>
      </c>
      <c r="L20"/>
      <c r="M20"/>
      <c r="N20"/>
    </row>
    <row r="21" spans="1:14" ht="16.5" customHeight="1">
      <c r="A21" s="18" t="s">
        <v>25</v>
      </c>
      <c r="B21" s="30">
        <v>36098.23</v>
      </c>
      <c r="C21" s="30">
        <v>37081.97</v>
      </c>
      <c r="D21" s="30">
        <v>40719.28</v>
      </c>
      <c r="E21" s="30">
        <v>24693.76</v>
      </c>
      <c r="F21" s="30">
        <v>27914.66</v>
      </c>
      <c r="G21" s="30">
        <v>23374.89</v>
      </c>
      <c r="H21" s="30">
        <v>29699.62</v>
      </c>
      <c r="I21" s="30">
        <v>53020.85</v>
      </c>
      <c r="J21" s="30">
        <v>13384.33</v>
      </c>
      <c r="K21" s="30">
        <f t="shared" si="5"/>
        <v>285987.59</v>
      </c>
      <c r="L21"/>
      <c r="M21"/>
      <c r="N21"/>
    </row>
    <row r="22" spans="1:14" ht="16.5" customHeight="1">
      <c r="A22" s="18" t="s">
        <v>24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-5414.41</v>
      </c>
      <c r="L23"/>
      <c r="M23"/>
      <c r="N23"/>
    </row>
    <row r="24" spans="1:14" ht="16.5" customHeight="1">
      <c r="A24" s="61" t="s">
        <v>72</v>
      </c>
      <c r="B24" s="30">
        <v>1181.2</v>
      </c>
      <c r="C24" s="30">
        <v>1111.58</v>
      </c>
      <c r="D24" s="30">
        <v>1394.7</v>
      </c>
      <c r="E24" s="30">
        <v>842.39</v>
      </c>
      <c r="F24" s="30">
        <v>853.99</v>
      </c>
      <c r="G24" s="30">
        <v>923.61</v>
      </c>
      <c r="H24" s="30">
        <v>851.67</v>
      </c>
      <c r="I24" s="30">
        <v>1192.8</v>
      </c>
      <c r="J24" s="30">
        <v>408.43</v>
      </c>
      <c r="K24" s="30">
        <f t="shared" si="5"/>
        <v>8760.369999999999</v>
      </c>
      <c r="L24"/>
      <c r="M24"/>
      <c r="N24"/>
    </row>
    <row r="25" spans="1:14" ht="16.5" customHeight="1">
      <c r="A25" s="61" t="s">
        <v>73</v>
      </c>
      <c r="B25" s="30">
        <v>763.46</v>
      </c>
      <c r="C25" s="30">
        <v>712.56</v>
      </c>
      <c r="D25" s="30">
        <v>845.27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853.59</v>
      </c>
      <c r="J25" s="30">
        <v>268.83</v>
      </c>
      <c r="K25" s="30">
        <f t="shared" si="5"/>
        <v>5623.030000000001</v>
      </c>
      <c r="L25"/>
      <c r="M25"/>
      <c r="N25"/>
    </row>
    <row r="26" spans="1:14" ht="16.5" customHeight="1">
      <c r="A26" s="61" t="s">
        <v>74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265.01</v>
      </c>
      <c r="J26" s="30">
        <v>100.8</v>
      </c>
      <c r="K26" s="30">
        <f t="shared" si="5"/>
        <v>2020.87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-286798.38999999996</v>
      </c>
      <c r="C29" s="30">
        <f t="shared" si="6"/>
        <v>-107030.70000000001</v>
      </c>
      <c r="D29" s="30">
        <f t="shared" si="6"/>
        <v>1082557.87</v>
      </c>
      <c r="E29" s="30">
        <f t="shared" si="6"/>
        <v>404921.29000000004</v>
      </c>
      <c r="F29" s="30">
        <f t="shared" si="6"/>
        <v>-70775.12999999999</v>
      </c>
      <c r="G29" s="30">
        <f t="shared" si="6"/>
        <v>-271032.91</v>
      </c>
      <c r="H29" s="30">
        <f t="shared" si="6"/>
        <v>809536.26</v>
      </c>
      <c r="I29" s="30">
        <f t="shared" si="6"/>
        <v>-174770.21999999997</v>
      </c>
      <c r="J29" s="30">
        <f t="shared" si="6"/>
        <v>-50331.35</v>
      </c>
      <c r="K29" s="30">
        <f aca="true" t="shared" si="7" ref="K29:K37">SUM(B29:J29)</f>
        <v>1336276.7200000002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-280230.17</v>
      </c>
      <c r="C30" s="30">
        <f t="shared" si="8"/>
        <v>-100849.6</v>
      </c>
      <c r="D30" s="30">
        <f t="shared" si="8"/>
        <v>-149749.23</v>
      </c>
      <c r="E30" s="30">
        <f t="shared" si="8"/>
        <v>-247394.5</v>
      </c>
      <c r="F30" s="30">
        <f t="shared" si="8"/>
        <v>-66026.4</v>
      </c>
      <c r="G30" s="30">
        <f t="shared" si="8"/>
        <v>-265897.05</v>
      </c>
      <c r="H30" s="30">
        <f t="shared" si="8"/>
        <v>-76727.91</v>
      </c>
      <c r="I30" s="30">
        <f t="shared" si="8"/>
        <v>-168137.47999999998</v>
      </c>
      <c r="J30" s="30">
        <f t="shared" si="8"/>
        <v>-42288.42</v>
      </c>
      <c r="K30" s="30">
        <f t="shared" si="7"/>
        <v>-1397300.7599999998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-91616.8</v>
      </c>
      <c r="C31" s="30">
        <f aca="true" t="shared" si="9" ref="C31:J31">-ROUND((C9)*$E$3,2)</f>
        <v>-91625.6</v>
      </c>
      <c r="D31" s="30">
        <f t="shared" si="9"/>
        <v>-90714.8</v>
      </c>
      <c r="E31" s="30">
        <f t="shared" si="9"/>
        <v>-59413.2</v>
      </c>
      <c r="F31" s="30">
        <f t="shared" si="9"/>
        <v>-66026.4</v>
      </c>
      <c r="G31" s="30">
        <f t="shared" si="9"/>
        <v>-32278.4</v>
      </c>
      <c r="H31" s="30">
        <f t="shared" si="9"/>
        <v>-31077.2</v>
      </c>
      <c r="I31" s="30">
        <f t="shared" si="9"/>
        <v>-96896.8</v>
      </c>
      <c r="J31" s="30">
        <f t="shared" si="9"/>
        <v>-20310.4</v>
      </c>
      <c r="K31" s="30">
        <f t="shared" si="7"/>
        <v>-579959.6000000001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-30.8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-30.8</v>
      </c>
      <c r="L33"/>
      <c r="M33"/>
      <c r="N33"/>
    </row>
    <row r="34" spans="1:14" ht="16.5" customHeight="1">
      <c r="A34" s="25" t="s">
        <v>18</v>
      </c>
      <c r="B34" s="30">
        <v>-188613.37</v>
      </c>
      <c r="C34" s="30">
        <v>-9224</v>
      </c>
      <c r="D34" s="30">
        <v>-59003.63</v>
      </c>
      <c r="E34" s="30">
        <v>-187981.3</v>
      </c>
      <c r="F34" s="26">
        <v>0</v>
      </c>
      <c r="G34" s="30">
        <v>-233618.65</v>
      </c>
      <c r="H34" s="30">
        <v>-45650.71</v>
      </c>
      <c r="I34" s="30">
        <v>-71240.68</v>
      </c>
      <c r="J34" s="30">
        <v>-21978.02</v>
      </c>
      <c r="K34" s="30">
        <f t="shared" si="7"/>
        <v>-817310.3599999999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-6568.22</v>
      </c>
      <c r="C35" s="27">
        <f t="shared" si="10"/>
        <v>-6181.1</v>
      </c>
      <c r="D35" s="27">
        <f t="shared" si="10"/>
        <v>1232307.1</v>
      </c>
      <c r="E35" s="27">
        <f t="shared" si="10"/>
        <v>652315.79</v>
      </c>
      <c r="F35" s="27">
        <f t="shared" si="10"/>
        <v>-4748.73</v>
      </c>
      <c r="G35" s="27">
        <f t="shared" si="10"/>
        <v>-5135.86</v>
      </c>
      <c r="H35" s="27">
        <f t="shared" si="10"/>
        <v>886264.17</v>
      </c>
      <c r="I35" s="27">
        <f t="shared" si="10"/>
        <v>-6632.74</v>
      </c>
      <c r="J35" s="27">
        <f t="shared" si="10"/>
        <v>-8042.93</v>
      </c>
      <c r="K35" s="30">
        <f t="shared" si="7"/>
        <v>2733577.4799999995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2610000</v>
      </c>
      <c r="E43" s="17">
        <v>1422000</v>
      </c>
      <c r="F43" s="17">
        <v>0</v>
      </c>
      <c r="G43" s="17">
        <v>0</v>
      </c>
      <c r="H43" s="17">
        <v>1782000</v>
      </c>
      <c r="I43" s="17">
        <v>0</v>
      </c>
      <c r="J43" s="17">
        <v>0</v>
      </c>
      <c r="K43" s="17">
        <f>SUM(B43:J43)</f>
        <v>5814000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68</v>
      </c>
      <c r="B45" s="17">
        <v>-6568.22</v>
      </c>
      <c r="C45" s="17">
        <v>-6181.1</v>
      </c>
      <c r="D45" s="17">
        <v>-7755.4</v>
      </c>
      <c r="E45" s="17">
        <v>-4684.21</v>
      </c>
      <c r="F45" s="17">
        <v>-4748.73</v>
      </c>
      <c r="G45" s="17">
        <v>-5135.86</v>
      </c>
      <c r="H45" s="17">
        <v>-4735.83</v>
      </c>
      <c r="I45" s="17">
        <v>-6632.74</v>
      </c>
      <c r="J45" s="17">
        <v>-2271.13</v>
      </c>
      <c r="K45" s="17">
        <f>SUM(B45:J45)</f>
        <v>-48713.219999999994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1275490.31</v>
      </c>
      <c r="C49" s="27">
        <f t="shared" si="11"/>
        <v>1362770.5700000003</v>
      </c>
      <c r="D49" s="27">
        <f t="shared" si="11"/>
        <v>2926062.09</v>
      </c>
      <c r="E49" s="27">
        <f t="shared" si="11"/>
        <v>1517915.72</v>
      </c>
      <c r="F49" s="27">
        <f t="shared" si="11"/>
        <v>1057262.13</v>
      </c>
      <c r="G49" s="27">
        <f t="shared" si="11"/>
        <v>950101.52</v>
      </c>
      <c r="H49" s="27">
        <f t="shared" si="11"/>
        <v>1934694.58</v>
      </c>
      <c r="I49" s="27">
        <f t="shared" si="11"/>
        <v>1401794.2000000002</v>
      </c>
      <c r="J49" s="27">
        <f t="shared" si="11"/>
        <v>491071.6100000001</v>
      </c>
      <c r="K49" s="20">
        <f>SUM(B49:J49)</f>
        <v>12917162.73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1275490.3199999998</v>
      </c>
      <c r="C55" s="10">
        <f t="shared" si="13"/>
        <v>1362770.57</v>
      </c>
      <c r="D55" s="10">
        <f t="shared" si="13"/>
        <v>2926062.1</v>
      </c>
      <c r="E55" s="10">
        <f t="shared" si="13"/>
        <v>1517915.71</v>
      </c>
      <c r="F55" s="10">
        <f t="shared" si="13"/>
        <v>1057262.13</v>
      </c>
      <c r="G55" s="10">
        <f t="shared" si="13"/>
        <v>950101.52</v>
      </c>
      <c r="H55" s="10">
        <f t="shared" si="13"/>
        <v>1934694.57</v>
      </c>
      <c r="I55" s="10">
        <f>SUM(I56:I68)</f>
        <v>1401794.2000000002</v>
      </c>
      <c r="J55" s="10">
        <f t="shared" si="13"/>
        <v>491071.61</v>
      </c>
      <c r="K55" s="5">
        <f>SUM(K56:K68)</f>
        <v>12917162.73</v>
      </c>
      <c r="L55" s="9"/>
    </row>
    <row r="56" spans="1:11" ht="16.5" customHeight="1">
      <c r="A56" s="7" t="s">
        <v>56</v>
      </c>
      <c r="B56" s="8">
        <v>1102151.19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1102151.19</v>
      </c>
    </row>
    <row r="57" spans="1:11" ht="16.5" customHeight="1">
      <c r="A57" s="7" t="s">
        <v>57</v>
      </c>
      <c r="B57" s="8">
        <v>173339.13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173339.13</v>
      </c>
    </row>
    <row r="58" spans="1:11" ht="16.5" customHeight="1">
      <c r="A58" s="7" t="s">
        <v>4</v>
      </c>
      <c r="B58" s="6">
        <v>0</v>
      </c>
      <c r="C58" s="8">
        <v>1362770.57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1362770.57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2926062.1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2926062.1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1517915.71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1517915.71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1057262.13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1057262.13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950101.52</v>
      </c>
      <c r="H62" s="6">
        <v>0</v>
      </c>
      <c r="I62" s="6">
        <v>0</v>
      </c>
      <c r="J62" s="6">
        <v>0</v>
      </c>
      <c r="K62" s="5">
        <f t="shared" si="14"/>
        <v>950101.52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1934694.57</v>
      </c>
      <c r="I63" s="6">
        <v>0</v>
      </c>
      <c r="J63" s="6">
        <v>0</v>
      </c>
      <c r="K63" s="5">
        <f t="shared" si="14"/>
        <v>1934694.57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545858.66</v>
      </c>
      <c r="J65" s="6">
        <v>0</v>
      </c>
      <c r="K65" s="5">
        <f t="shared" si="14"/>
        <v>545858.66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855935.54</v>
      </c>
      <c r="J66" s="6">
        <v>0</v>
      </c>
      <c r="K66" s="5">
        <f t="shared" si="14"/>
        <v>855935.54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491071.61</v>
      </c>
      <c r="K67" s="5">
        <f t="shared" si="14"/>
        <v>491071.61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2022-05-19T20:33:59Z</dcterms:modified>
  <cp:category/>
  <cp:version/>
  <cp:contentType/>
  <cp:contentStatus/>
</cp:coreProperties>
</file>