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<sst xmlns="http://schemas.openxmlformats.org/spreadsheetml/2006/main" count="76" uniqueCount="75">
  <si>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</si>
  <si>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</si>
  <si>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</si>
  <si>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</si>
  <si>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</si>
  <si>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</si>
  <si>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</si>
  <si>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</si>
  <si>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</si>
  <si>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</si>
  <si>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</si>
  <si>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</si>
  <si>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</si>
  <si>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</si>
  <si>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</si>
  <si>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</si>
  <si>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</si>
  <si>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</si>
  <si>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</si>
  <si>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</si>
  <si>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</si>
  <si>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</si>
  <si>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</si>
  <si>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</si>
  <si>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</si>
  <si>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</si>
  <si>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</si>
  <si>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</si>
  <si>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</si>
  <si>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</si>
  <si>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</si>
  <si>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</si>
  <si>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</si>
  <si>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</si>
  <si>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</si>
  <si>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</si>
  <si>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</si>
  <si>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</si>
  <si>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</si>
  <si>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</si>
  <si>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</si>
  <si>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</si>
  <si>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</si>
  <si>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</si>
  <si>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</si>
  <si>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</si>
  <si>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</si>
  <si>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</si>
  <si>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</si>
  <si>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</si>
  <si>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</si>
  <si>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</si>
  <si>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</si>
  <si>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</si>
  <si>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</si>
  <si>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</si>
  <si>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</si>
  <si>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</si>
  <si>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</si>
  <si>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</si>
  <si>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</si>
  <si>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</si>
  <si>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</si>
  <si>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</si>
  <si>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</si>
  <si>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06/05/22 - VENCIMENTO 13/05/22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</si>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</sst>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24" sqref="A24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8"/>
    </row>
    <row r="6" spans="1:11" ht="18.75" customHeight="1">
      <c r="A6" s="58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8"/>
    </row>
    <row r="7" spans="1:14" ht="16.5" customHeight="1">
      <c r="A7" s="13" t="s">
        <v>33</v>
      </c>
      <c r="B7" s="46">
        <f aca="true" t="shared" si="0" ref="B7:K7">B8+B11</f>
        <v>337004</v>
      </c>
      <c r="C7" s="46">
        <f t="shared" si="0"/>
        <v>277030</v>
      </c>
      <c r="D7" s="46">
        <f t="shared" si="0"/>
        <v>344860</v>
      </c>
      <c r="E7" s="46">
        <f t="shared" si="0"/>
        <v>188792</v>
      </c>
      <c r="F7" s="46">
        <f t="shared" si="0"/>
        <v>230308</v>
      </c>
      <c r="G7" s="46">
        <f t="shared" si="0"/>
        <v>229117</v>
      </c>
      <c r="H7" s="46">
        <f t="shared" si="0"/>
        <v>275235</v>
      </c>
      <c r="I7" s="46">
        <f t="shared" si="0"/>
        <v>382171</v>
      </c>
      <c r="J7" s="46">
        <f t="shared" si="0"/>
        <v>118538</v>
      </c>
      <c r="K7" s="46">
        <f t="shared" si="0"/>
        <v>2383055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21523</v>
      </c>
      <c r="C8" s="44">
        <f t="shared" si="1"/>
        <v>21389</v>
      </c>
      <c r="D8" s="44">
        <f t="shared" si="1"/>
        <v>22144</v>
      </c>
      <c r="E8" s="44">
        <f t="shared" si="1"/>
        <v>14273</v>
      </c>
      <c r="F8" s="44">
        <f t="shared" si="1"/>
        <v>15497</v>
      </c>
      <c r="G8" s="44">
        <f t="shared" si="1"/>
        <v>8294</v>
      </c>
      <c r="H8" s="44">
        <f t="shared" si="1"/>
        <v>7939</v>
      </c>
      <c r="I8" s="44">
        <f t="shared" si="1"/>
        <v>22720</v>
      </c>
      <c r="J8" s="44">
        <f t="shared" si="1"/>
        <v>4437</v>
      </c>
      <c r="K8" s="37">
        <f>SUM(B8:J8)</f>
        <v>138216</v>
      </c>
      <c r="L8"/>
      <c r="M8"/>
      <c r="N8"/>
    </row>
    <row r="9" spans="1:14" ht="16.5" customHeight="1">
      <c r="A9" s="22" t="s">
        <v>31</v>
      </c>
      <c r="B9" s="44">
        <v>21474</v>
      </c>
      <c r="C9" s="44">
        <v>21378</v>
      </c>
      <c r="D9" s="44">
        <v>22141</v>
      </c>
      <c r="E9" s="44">
        <v>14150</v>
      </c>
      <c r="F9" s="44">
        <v>15484</v>
      </c>
      <c r="G9" s="44">
        <v>8292</v>
      </c>
      <c r="H9" s="44">
        <v>7939</v>
      </c>
      <c r="I9" s="44">
        <v>22628</v>
      </c>
      <c r="J9" s="44">
        <v>4437</v>
      </c>
      <c r="K9" s="37">
        <f>SUM(B9:J9)</f>
        <v>137923</v>
      </c>
      <c r="L9"/>
      <c r="M9"/>
      <c r="N9"/>
    </row>
    <row r="10" spans="1:14" ht="16.5" customHeight="1">
      <c r="A10" s="22" t="s">
        <v>30</v>
      </c>
      <c r="B10" s="44">
        <v>49</v>
      </c>
      <c r="C10" s="44">
        <v>11</v>
      </c>
      <c r="D10" s="44">
        <v>3</v>
      </c>
      <c r="E10" s="44">
        <v>123</v>
      </c>
      <c r="F10" s="44">
        <v>13</v>
      </c>
      <c r="G10" s="44">
        <v>2</v>
      </c>
      <c r="H10" s="44">
        <v>0</v>
      </c>
      <c r="I10" s="44">
        <v>92</v>
      </c>
      <c r="J10" s="44">
        <v>0</v>
      </c>
      <c r="K10" s="37">
        <f>SUM(B10:J10)</f>
        <v>293</v>
      </c>
      <c r="L10"/>
      <c r="M10"/>
      <c r="N10"/>
    </row>
    <row r="11" spans="1:14" ht="16.5" customHeight="1">
      <c r="A11" s="43" t="s">
        <v>29</v>
      </c>
      <c r="B11" s="42">
        <v>315481</v>
      </c>
      <c r="C11" s="42">
        <v>255641</v>
      </c>
      <c r="D11" s="42">
        <v>322716</v>
      </c>
      <c r="E11" s="42">
        <v>174519</v>
      </c>
      <c r="F11" s="42">
        <v>214811</v>
      </c>
      <c r="G11" s="42">
        <v>220823</v>
      </c>
      <c r="H11" s="42">
        <v>267296</v>
      </c>
      <c r="I11" s="42">
        <v>359451</v>
      </c>
      <c r="J11" s="42">
        <v>114101</v>
      </c>
      <c r="K11" s="37">
        <f>SUM(B11:J11)</f>
        <v>2244839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1.123191130500492</v>
      </c>
      <c r="C16" s="38">
        <v>1.177834563845642</v>
      </c>
      <c r="D16" s="38">
        <v>1.051481463898968</v>
      </c>
      <c r="E16" s="38">
        <v>1.363241888341636</v>
      </c>
      <c r="F16" s="38">
        <v>1.057797581058163</v>
      </c>
      <c r="G16" s="38">
        <v>1.150761975626704</v>
      </c>
      <c r="H16" s="38">
        <v>1.09560835500998</v>
      </c>
      <c r="I16" s="38">
        <v>1.090741134297662</v>
      </c>
      <c r="J16" s="38">
        <v>1.091229691688841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1551306.17</v>
      </c>
      <c r="C18" s="35">
        <f aca="true" t="shared" si="2" ref="C18:J18">SUM(C19:C26)</f>
        <v>1473436.97</v>
      </c>
      <c r="D18" s="35">
        <f t="shared" si="2"/>
        <v>1810588.3699999999</v>
      </c>
      <c r="E18" s="35">
        <f t="shared" si="2"/>
        <v>1118321.23</v>
      </c>
      <c r="F18" s="35">
        <f t="shared" si="2"/>
        <v>1120874.77</v>
      </c>
      <c r="G18" s="35">
        <f t="shared" si="2"/>
        <v>1218490.6500000001</v>
      </c>
      <c r="H18" s="35">
        <f t="shared" si="2"/>
        <v>1119119.74</v>
      </c>
      <c r="I18" s="35">
        <f t="shared" si="2"/>
        <v>1573843.9000000001</v>
      </c>
      <c r="J18" s="35">
        <f t="shared" si="2"/>
        <v>542173.6199999999</v>
      </c>
      <c r="K18" s="35">
        <f>SUM(B18:J18)</f>
        <v>11528155.42</v>
      </c>
      <c r="L18"/>
      <c r="M18"/>
      <c r="N18"/>
    </row>
    <row r="19" spans="1:14" ht="16.5" customHeight="1">
      <c r="A19" s="18" t="s">
        <v>71</v>
      </c>
      <c r="B19" s="55">
        <f>ROUND((B13+B14)*B7,2)</f>
        <v>1345421.07</v>
      </c>
      <c r="C19" s="55">
        <f aca="true" t="shared" si="3" ref="C19:J19">ROUND((C13+C14)*C7,2)</f>
        <v>1215025.88</v>
      </c>
      <c r="D19" s="55">
        <f t="shared" si="3"/>
        <v>1676709.32</v>
      </c>
      <c r="E19" s="55">
        <f t="shared" si="3"/>
        <v>798080.42</v>
      </c>
      <c r="F19" s="55">
        <f t="shared" si="3"/>
        <v>1030282.84</v>
      </c>
      <c r="G19" s="55">
        <f t="shared" si="3"/>
        <v>1035333.9</v>
      </c>
      <c r="H19" s="55">
        <f t="shared" si="3"/>
        <v>990295.53</v>
      </c>
      <c r="I19" s="55">
        <f t="shared" si="3"/>
        <v>1389000.5</v>
      </c>
      <c r="J19" s="55">
        <f t="shared" si="3"/>
        <v>487475.67</v>
      </c>
      <c r="K19" s="30">
        <f>SUM(B19:J19)</f>
        <v>9967625.13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165743.94</v>
      </c>
      <c r="C20" s="30">
        <f t="shared" si="4"/>
        <v>216073.6</v>
      </c>
      <c r="D20" s="30">
        <f t="shared" si="4"/>
        <v>86319.45</v>
      </c>
      <c r="E20" s="30">
        <f t="shared" si="4"/>
        <v>289896.24</v>
      </c>
      <c r="F20" s="30">
        <f t="shared" si="4"/>
        <v>59547.86</v>
      </c>
      <c r="G20" s="30">
        <f t="shared" si="4"/>
        <v>156088.98</v>
      </c>
      <c r="H20" s="30">
        <f t="shared" si="4"/>
        <v>94680.53</v>
      </c>
      <c r="I20" s="30">
        <f t="shared" si="4"/>
        <v>126039.48</v>
      </c>
      <c r="J20" s="30">
        <f t="shared" si="4"/>
        <v>44472.26</v>
      </c>
      <c r="K20" s="30">
        <f aca="true" t="shared" si="5" ref="K20:K26">SUM(B20:J20)</f>
        <v>1238862.3399999999</v>
      </c>
      <c r="L20"/>
      <c r="M20"/>
      <c r="N20"/>
    </row>
    <row r="21" spans="1:14" ht="16.5" customHeight="1">
      <c r="A21" s="18" t="s">
        <v>25</v>
      </c>
      <c r="B21" s="30">
        <v>36418</v>
      </c>
      <c r="C21" s="30">
        <v>37292.13</v>
      </c>
      <c r="D21" s="30">
        <v>40603.55</v>
      </c>
      <c r="E21" s="30">
        <v>25872.4</v>
      </c>
      <c r="F21" s="30">
        <v>27999.5</v>
      </c>
      <c r="G21" s="30">
        <v>23874.52</v>
      </c>
      <c r="H21" s="30">
        <v>29547.44</v>
      </c>
      <c r="I21" s="30">
        <v>53534.43</v>
      </c>
      <c r="J21" s="30">
        <v>13381.84</v>
      </c>
      <c r="K21" s="30">
        <f t="shared" si="5"/>
        <v>288523.81000000006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72</v>
      </c>
      <c r="B24" s="30">
        <v>1181.2</v>
      </c>
      <c r="C24" s="30">
        <v>1123.18</v>
      </c>
      <c r="D24" s="30">
        <v>1378.45</v>
      </c>
      <c r="E24" s="30">
        <v>851.67</v>
      </c>
      <c r="F24" s="30">
        <v>853.99</v>
      </c>
      <c r="G24" s="30">
        <v>928.25</v>
      </c>
      <c r="H24" s="30">
        <v>851.67</v>
      </c>
      <c r="I24" s="30">
        <v>1199.77</v>
      </c>
      <c r="J24" s="30">
        <v>413.07</v>
      </c>
      <c r="K24" s="30">
        <f t="shared" si="5"/>
        <v>8781.25</v>
      </c>
      <c r="L24"/>
      <c r="M24"/>
      <c r="N24"/>
    </row>
    <row r="25" spans="1:14" ht="16.5" customHeight="1">
      <c r="A25" s="61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5623.030000000001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-171130.74</v>
      </c>
      <c r="C29" s="30">
        <f t="shared" si="6"/>
        <v>-107536.92</v>
      </c>
      <c r="D29" s="30">
        <f t="shared" si="6"/>
        <v>-167025.37000000005</v>
      </c>
      <c r="E29" s="30">
        <f t="shared" si="6"/>
        <v>-131569.96</v>
      </c>
      <c r="F29" s="30">
        <f t="shared" si="6"/>
        <v>-79688.03</v>
      </c>
      <c r="G29" s="30">
        <f t="shared" si="6"/>
        <v>-158610.21000000002</v>
      </c>
      <c r="H29" s="30">
        <f t="shared" si="6"/>
        <v>-54540.37</v>
      </c>
      <c r="I29" s="30">
        <f t="shared" si="6"/>
        <v>-129576.76</v>
      </c>
      <c r="J29" s="30">
        <f t="shared" si="6"/>
        <v>-34751.95</v>
      </c>
      <c r="K29" s="30">
        <f aca="true" t="shared" si="7" ref="K29:K40">SUM(B29:J29)</f>
        <v>-1034430.3099999999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-159081.91</v>
      </c>
      <c r="C30" s="30">
        <f t="shared" si="8"/>
        <v>-101291.3</v>
      </c>
      <c r="D30" s="30">
        <f t="shared" si="8"/>
        <v>-117344.48999999999</v>
      </c>
      <c r="E30" s="30">
        <f t="shared" si="8"/>
        <v>-126834.13</v>
      </c>
      <c r="F30" s="30">
        <f t="shared" si="8"/>
        <v>-68129.6</v>
      </c>
      <c r="G30" s="30">
        <f t="shared" si="8"/>
        <v>-111472.54000000001</v>
      </c>
      <c r="H30" s="30">
        <f t="shared" si="8"/>
        <v>-49804.54</v>
      </c>
      <c r="I30" s="30">
        <f t="shared" si="8"/>
        <v>-122773.33</v>
      </c>
      <c r="J30" s="30">
        <f t="shared" si="8"/>
        <v>-26683.21</v>
      </c>
      <c r="K30" s="30">
        <f t="shared" si="7"/>
        <v>-883415.05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-94485.6</v>
      </c>
      <c r="C31" s="30">
        <f aca="true" t="shared" si="9" ref="C31:J31">-ROUND((C9)*$E$3,2)</f>
        <v>-94063.2</v>
      </c>
      <c r="D31" s="30">
        <f t="shared" si="9"/>
        <v>-97420.4</v>
      </c>
      <c r="E31" s="30">
        <f t="shared" si="9"/>
        <v>-62260</v>
      </c>
      <c r="F31" s="30">
        <f t="shared" si="9"/>
        <v>-68129.6</v>
      </c>
      <c r="G31" s="30">
        <f t="shared" si="9"/>
        <v>-36484.8</v>
      </c>
      <c r="H31" s="30">
        <f t="shared" si="9"/>
        <v>-34931.6</v>
      </c>
      <c r="I31" s="30">
        <f t="shared" si="9"/>
        <v>-99563.2</v>
      </c>
      <c r="J31" s="30">
        <f t="shared" si="9"/>
        <v>-19522.8</v>
      </c>
      <c r="K31" s="30">
        <f t="shared" si="7"/>
        <v>-606861.2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-64596.31</v>
      </c>
      <c r="C34" s="30">
        <v>-7228.1</v>
      </c>
      <c r="D34" s="30">
        <v>-19924.09</v>
      </c>
      <c r="E34" s="30">
        <v>-64574.13</v>
      </c>
      <c r="F34" s="26">
        <v>0</v>
      </c>
      <c r="G34" s="30">
        <v>-74987.74</v>
      </c>
      <c r="H34" s="30">
        <v>-14872.94</v>
      </c>
      <c r="I34" s="30">
        <v>-23210.13</v>
      </c>
      <c r="J34" s="30">
        <v>-7160.41</v>
      </c>
      <c r="K34" s="30">
        <f t="shared" si="7"/>
        <v>-276553.85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-12048.83</v>
      </c>
      <c r="C35" s="27">
        <f t="shared" si="10"/>
        <v>-6245.62</v>
      </c>
      <c r="D35" s="27">
        <f t="shared" si="10"/>
        <v>-49680.88000000005</v>
      </c>
      <c r="E35" s="27">
        <f t="shared" si="10"/>
        <v>-4735.83</v>
      </c>
      <c r="F35" s="27">
        <f t="shared" si="10"/>
        <v>-11558.43</v>
      </c>
      <c r="G35" s="27">
        <f t="shared" si="10"/>
        <v>-47137.67</v>
      </c>
      <c r="H35" s="27">
        <f t="shared" si="10"/>
        <v>-4735.83</v>
      </c>
      <c r="I35" s="27">
        <f t="shared" si="10"/>
        <v>-6803.429999999999</v>
      </c>
      <c r="J35" s="27">
        <f t="shared" si="10"/>
        <v>-8068.74</v>
      </c>
      <c r="K35" s="30">
        <f t="shared" si="7"/>
        <v>-151015.26000000004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-5480.61</v>
      </c>
      <c r="C37" s="27">
        <v>0</v>
      </c>
      <c r="D37" s="27">
        <v>0</v>
      </c>
      <c r="E37" s="27">
        <v>0</v>
      </c>
      <c r="F37" s="27">
        <v>-6809.7</v>
      </c>
      <c r="G37" s="27">
        <v>-41976</v>
      </c>
      <c r="H37" s="27">
        <v>0</v>
      </c>
      <c r="I37" s="27">
        <v>-131.98</v>
      </c>
      <c r="J37" s="27">
        <v>0</v>
      </c>
      <c r="K37" s="30">
        <f t="shared" si="7"/>
        <v>-54398.29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-20000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30">
        <f t="shared" si="7"/>
        <v>-20000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-2078.3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30">
        <f t="shared" si="7"/>
        <v>-2078.3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68</v>
      </c>
      <c r="B45" s="17">
        <v>-6568.22</v>
      </c>
      <c r="C45" s="17">
        <v>-6245.62</v>
      </c>
      <c r="D45" s="17">
        <v>-7665.08</v>
      </c>
      <c r="E45" s="17">
        <v>-4735.83</v>
      </c>
      <c r="F45" s="17">
        <v>-4748.73</v>
      </c>
      <c r="G45" s="17">
        <v>-5161.67</v>
      </c>
      <c r="H45" s="17">
        <v>-4735.83</v>
      </c>
      <c r="I45" s="17">
        <v>-6671.45</v>
      </c>
      <c r="J45" s="17">
        <v>-2296.94</v>
      </c>
      <c r="K45" s="17">
        <f>SUM(B45:J45)</f>
        <v>-48829.37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1380175.43</v>
      </c>
      <c r="C49" s="27">
        <f t="shared" si="11"/>
        <v>1365900.05</v>
      </c>
      <c r="D49" s="27">
        <f t="shared" si="11"/>
        <v>1643562.9999999998</v>
      </c>
      <c r="E49" s="27">
        <f t="shared" si="11"/>
        <v>986751.27</v>
      </c>
      <c r="F49" s="27">
        <f t="shared" si="11"/>
        <v>1041186.74</v>
      </c>
      <c r="G49" s="27">
        <f t="shared" si="11"/>
        <v>1059880.4400000002</v>
      </c>
      <c r="H49" s="27">
        <f t="shared" si="11"/>
        <v>1064579.3699999999</v>
      </c>
      <c r="I49" s="27">
        <f t="shared" si="11"/>
        <v>1444267.1400000001</v>
      </c>
      <c r="J49" s="27">
        <f t="shared" si="11"/>
        <v>507421.66999999987</v>
      </c>
      <c r="K49" s="20">
        <f>SUM(B49:J49)</f>
        <v>10493725.110000001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1380175.4300000002</v>
      </c>
      <c r="C55" s="10">
        <f t="shared" si="13"/>
        <v>1365900.05</v>
      </c>
      <c r="D55" s="10">
        <f t="shared" si="13"/>
        <v>1643563</v>
      </c>
      <c r="E55" s="10">
        <f t="shared" si="13"/>
        <v>986751.28</v>
      </c>
      <c r="F55" s="10">
        <f t="shared" si="13"/>
        <v>1041186.73</v>
      </c>
      <c r="G55" s="10">
        <f t="shared" si="13"/>
        <v>1059880.44</v>
      </c>
      <c r="H55" s="10">
        <f t="shared" si="13"/>
        <v>1064579.37</v>
      </c>
      <c r="I55" s="10">
        <f>SUM(I56:I68)</f>
        <v>1444267.15</v>
      </c>
      <c r="J55" s="10">
        <f t="shared" si="13"/>
        <v>507421.67</v>
      </c>
      <c r="K55" s="5">
        <f>SUM(K56:K68)</f>
        <v>10493725.120000001</v>
      </c>
      <c r="L55" s="9"/>
    </row>
    <row r="56" spans="1:11" ht="16.5" customHeight="1">
      <c r="A56" s="7" t="s">
        <v>56</v>
      </c>
      <c r="B56" s="8">
        <v>1205997.29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1205997.29</v>
      </c>
    </row>
    <row r="57" spans="1:11" ht="16.5" customHeight="1">
      <c r="A57" s="7" t="s">
        <v>57</v>
      </c>
      <c r="B57" s="8">
        <v>174178.14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174178.14</v>
      </c>
    </row>
    <row r="58" spans="1:11" ht="16.5" customHeight="1">
      <c r="A58" s="7" t="s">
        <v>4</v>
      </c>
      <c r="B58" s="6">
        <v>0</v>
      </c>
      <c r="C58" s="8">
        <v>1365900.05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1365900.05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1643563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1643563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986751.28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986751.28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1041186.73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1041186.73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1059880.44</v>
      </c>
      <c r="H62" s="6">
        <v>0</v>
      </c>
      <c r="I62" s="6">
        <v>0</v>
      </c>
      <c r="J62" s="6">
        <v>0</v>
      </c>
      <c r="K62" s="5">
        <f t="shared" si="14"/>
        <v>1059880.44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1064579.37</v>
      </c>
      <c r="I63" s="6">
        <v>0</v>
      </c>
      <c r="J63" s="6">
        <v>0</v>
      </c>
      <c r="K63" s="5">
        <f t="shared" si="14"/>
        <v>1064579.37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545066.42</v>
      </c>
      <c r="J65" s="6">
        <v>0</v>
      </c>
      <c r="K65" s="5">
        <f t="shared" si="14"/>
        <v>545066.42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899200.73</v>
      </c>
      <c r="J66" s="6">
        <v>0</v>
      </c>
      <c r="K66" s="5">
        <f t="shared" si="14"/>
        <v>899200.73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507421.67</v>
      </c>
      <c r="K67" s="5">
        <f t="shared" si="14"/>
        <v>507421.67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2022-05-19T20:34:11Z</dcterms:modified>
  <cp:category/>
  <cp:version/>
  <cp:contentType/>
  <cp:contentStatus/>
</cp:coreProperties>
</file>