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<sst xmlns="http://schemas.openxmlformats.org/spreadsheetml/2006/main" count="77" uniqueCount="76">
  <si>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</si>
  <si>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</si>
  <si>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</si>
  <si>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</si>
  <si>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</si>
  <si>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</si>
  <si>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</si>
  <si>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</si>
  <si>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</si>
  <si>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</si>
  <si>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</si>
  <si>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</si>
  <si>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</si>
  <si>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</si>
  <si>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</si>
  <si>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</si>
  <si>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</si>
  <si>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</si>
  <si>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</si>
  <si>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</si>
  <si>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</si>
  <si>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</si>
  <si>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</si>
  <si>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</si>
  <si>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</si>
  <si>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</si>
  <si>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</si>
  <si>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</si>
  <si>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</si>
  <si>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</si>
  <si>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</si>
  <si>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</si>
  <si>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</si>
  <si>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</si>
  <si>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</si>
  <si>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</si>
  <si>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</si>
  <si>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</si>
  <si>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</si>
  <si>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</si>
  <si>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</si>
  <si>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</si>
  <si>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</si>
  <si>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</si>
  <si>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</si>
  <si>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</si>
  <si>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</si>
  <si>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</si>
  <si>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</si>
  <si>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</si>
  <si>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</si>
  <si>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</si>
  <si>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</si>
  <si>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</si>
  <si>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</si>
  <si>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</si>
  <si>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</si>
  <si>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</si>
  <si>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</si>
  <si>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</si>
  <si>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</si>
  <si>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</si>
  <si>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</si>
  <si>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</si>
  <si>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11/05/22 - VENCIMENTO 18/05/22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</si>
  <si>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</si>
  <si>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</si>
  <si>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</si>
  <si>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5.2.8. Ajuste de Cronograma (+)</t>
  </si>
  <si>
    <t>5.2.9. Ajuste de Cronograma (-)</t>
  </si>
  <si>
    <t>5.2.10. Desconto do Saldo Remanescente de Investimento em SMGO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</si>
  <si>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</si>
  <si>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</si>
  <si>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</si>
  <si>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</si>
  <si>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Valores da 4ª parcela da revisão do período de Maio/21 a Dezembro/21 referente ao reajuste de 2021, conforme previsto na cláusula segunda (item 2.2 c) do termo de aditamento assinado em 30/09/21.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</si>
</sst>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6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9" t="s">
        <v>46</v>
      </c>
      <c r="B4" s="60" t="s">
        <v>45</v>
      </c>
      <c r="C4" s="61"/>
      <c r="D4" s="61"/>
      <c r="E4" s="61"/>
      <c r="F4" s="61"/>
      <c r="G4" s="61"/>
      <c r="H4" s="61"/>
      <c r="I4" s="61"/>
      <c r="J4" s="61"/>
      <c r="K4" s="59" t="s">
        <v>44</v>
      </c>
    </row>
    <row r="5" spans="1:11" ht="43.5" customHeight="1">
      <c r="A5" s="59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59"/>
    </row>
    <row r="6" spans="1:11" ht="18.75" customHeight="1">
      <c r="A6" s="59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59"/>
    </row>
    <row r="7" spans="1:14" ht="16.5" customHeight="1">
      <c r="A7" s="13" t="s">
        <v>32</v>
      </c>
      <c r="B7" s="46">
        <f aca="true" t="shared" si="0" ref="B7:K7">B8+B11</f>
        <v>343433</v>
      </c>
      <c r="C7" s="46">
        <f t="shared" si="0"/>
        <v>283214</v>
      </c>
      <c r="D7" s="46">
        <f t="shared" si="0"/>
        <v>355342</v>
      </c>
      <c r="E7" s="46">
        <f t="shared" si="0"/>
        <v>192383</v>
      </c>
      <c r="F7" s="46">
        <f t="shared" si="0"/>
        <v>233431</v>
      </c>
      <c r="G7" s="46">
        <f t="shared" si="0"/>
        <v>234532</v>
      </c>
      <c r="H7" s="46">
        <f t="shared" si="0"/>
        <v>275267</v>
      </c>
      <c r="I7" s="46">
        <f t="shared" si="0"/>
        <v>383760</v>
      </c>
      <c r="J7" s="46">
        <f t="shared" si="0"/>
        <v>123536</v>
      </c>
      <c r="K7" s="46">
        <f t="shared" si="0"/>
        <v>2424898</v>
      </c>
      <c r="L7" s="45"/>
      <c r="M7"/>
      <c r="N7"/>
    </row>
    <row r="8" spans="1:14" ht="16.5" customHeight="1">
      <c r="A8" s="43" t="s">
        <v>31</v>
      </c>
      <c r="B8" s="44">
        <f aca="true" t="shared" si="1" ref="B8:J8">+B9+B10</f>
        <v>19692</v>
      </c>
      <c r="C8" s="44">
        <f t="shared" si="1"/>
        <v>20291</v>
      </c>
      <c r="D8" s="44">
        <f t="shared" si="1"/>
        <v>20180</v>
      </c>
      <c r="E8" s="44">
        <f t="shared" si="1"/>
        <v>13306</v>
      </c>
      <c r="F8" s="44">
        <f t="shared" si="1"/>
        <v>14420</v>
      </c>
      <c r="G8" s="44">
        <f t="shared" si="1"/>
        <v>7493</v>
      </c>
      <c r="H8" s="44">
        <f t="shared" si="1"/>
        <v>6865</v>
      </c>
      <c r="I8" s="44">
        <f t="shared" si="1"/>
        <v>21503</v>
      </c>
      <c r="J8" s="44">
        <f t="shared" si="1"/>
        <v>4443</v>
      </c>
      <c r="K8" s="37">
        <f>SUM(B8:J8)</f>
        <v>128193</v>
      </c>
      <c r="L8"/>
      <c r="M8"/>
      <c r="N8"/>
    </row>
    <row r="9" spans="1:14" ht="16.5" customHeight="1">
      <c r="A9" s="22" t="s">
        <v>30</v>
      </c>
      <c r="B9" s="44">
        <v>19647</v>
      </c>
      <c r="C9" s="44">
        <v>20284</v>
      </c>
      <c r="D9" s="44">
        <v>20175</v>
      </c>
      <c r="E9" s="44">
        <v>13191</v>
      </c>
      <c r="F9" s="44">
        <v>14399</v>
      </c>
      <c r="G9" s="44">
        <v>7489</v>
      </c>
      <c r="H9" s="44">
        <v>6865</v>
      </c>
      <c r="I9" s="44">
        <v>21387</v>
      </c>
      <c r="J9" s="44">
        <v>4443</v>
      </c>
      <c r="K9" s="37">
        <f>SUM(B9:J9)</f>
        <v>127880</v>
      </c>
      <c r="L9"/>
      <c r="M9"/>
      <c r="N9"/>
    </row>
    <row r="10" spans="1:14" ht="16.5" customHeight="1">
      <c r="A10" s="22" t="s">
        <v>29</v>
      </c>
      <c r="B10" s="44">
        <v>45</v>
      </c>
      <c r="C10" s="44">
        <v>7</v>
      </c>
      <c r="D10" s="44">
        <v>5</v>
      </c>
      <c r="E10" s="44">
        <v>115</v>
      </c>
      <c r="F10" s="44">
        <v>21</v>
      </c>
      <c r="G10" s="44">
        <v>4</v>
      </c>
      <c r="H10" s="44">
        <v>0</v>
      </c>
      <c r="I10" s="44">
        <v>116</v>
      </c>
      <c r="J10" s="44">
        <v>0</v>
      </c>
      <c r="K10" s="37">
        <f>SUM(B10:J10)</f>
        <v>313</v>
      </c>
      <c r="L10"/>
      <c r="M10"/>
      <c r="N10"/>
    </row>
    <row r="11" spans="1:14" ht="16.5" customHeight="1">
      <c r="A11" s="43" t="s">
        <v>28</v>
      </c>
      <c r="B11" s="42">
        <v>323741</v>
      </c>
      <c r="C11" s="42">
        <v>262923</v>
      </c>
      <c r="D11" s="42">
        <v>335162</v>
      </c>
      <c r="E11" s="42">
        <v>179077</v>
      </c>
      <c r="F11" s="42">
        <v>219011</v>
      </c>
      <c r="G11" s="42">
        <v>227039</v>
      </c>
      <c r="H11" s="42">
        <v>268402</v>
      </c>
      <c r="I11" s="42">
        <v>362257</v>
      </c>
      <c r="J11" s="42">
        <v>119093</v>
      </c>
      <c r="K11" s="37">
        <f>SUM(B11:J11)</f>
        <v>2296705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27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65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26</v>
      </c>
      <c r="B16" s="38">
        <v>1.105654178259347</v>
      </c>
      <c r="C16" s="38">
        <v>1.154951629244042</v>
      </c>
      <c r="D16" s="38">
        <v>1.030581234037354</v>
      </c>
      <c r="E16" s="38">
        <v>1.34202053286033</v>
      </c>
      <c r="F16" s="38">
        <v>1.043244111444906</v>
      </c>
      <c r="G16" s="38">
        <v>1.133048916040238</v>
      </c>
      <c r="H16" s="38">
        <v>1.099688973254017</v>
      </c>
      <c r="I16" s="38">
        <v>1.084735908971821</v>
      </c>
      <c r="J16" s="38">
        <v>1.051724300325398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66</v>
      </c>
      <c r="B18" s="35">
        <f>SUM(B19:B26)</f>
        <v>1555748.77</v>
      </c>
      <c r="C18" s="35">
        <f aca="true" t="shared" si="2" ref="C18:J18">SUM(C19:C26)</f>
        <v>1477154.43</v>
      </c>
      <c r="D18" s="35">
        <f t="shared" si="2"/>
        <v>1828700.11</v>
      </c>
      <c r="E18" s="35">
        <f t="shared" si="2"/>
        <v>1122047.23</v>
      </c>
      <c r="F18" s="35">
        <f t="shared" si="2"/>
        <v>1120123.14</v>
      </c>
      <c r="G18" s="35">
        <f t="shared" si="2"/>
        <v>1228701.9299999997</v>
      </c>
      <c r="H18" s="35">
        <f t="shared" si="2"/>
        <v>1122727.66</v>
      </c>
      <c r="I18" s="35">
        <f t="shared" si="2"/>
        <v>1570954.0400000003</v>
      </c>
      <c r="J18" s="35">
        <f t="shared" si="2"/>
        <v>544670.38</v>
      </c>
      <c r="K18" s="35">
        <f>SUM(B18:J18)</f>
        <v>11570827.690000001</v>
      </c>
      <c r="L18"/>
      <c r="M18"/>
      <c r="N18"/>
    </row>
    <row r="19" spans="1:14" ht="16.5" customHeight="1">
      <c r="A19" s="18" t="s">
        <v>67</v>
      </c>
      <c r="B19" s="55">
        <f>ROUND((B13+B14)*B7,2)</f>
        <v>1371087.57</v>
      </c>
      <c r="C19" s="55">
        <f aca="true" t="shared" si="3" ref="C19:J19">ROUND((C13+C14)*C7,2)</f>
        <v>1242148.28</v>
      </c>
      <c r="D19" s="55">
        <f t="shared" si="3"/>
        <v>1727672.8</v>
      </c>
      <c r="E19" s="55">
        <f t="shared" si="3"/>
        <v>813260.66</v>
      </c>
      <c r="F19" s="55">
        <f t="shared" si="3"/>
        <v>1044253.58</v>
      </c>
      <c r="G19" s="55">
        <f t="shared" si="3"/>
        <v>1059803.2</v>
      </c>
      <c r="H19" s="55">
        <f t="shared" si="3"/>
        <v>990410.67</v>
      </c>
      <c r="I19" s="55">
        <f t="shared" si="3"/>
        <v>1394775.72</v>
      </c>
      <c r="J19" s="55">
        <f t="shared" si="3"/>
        <v>508029.45</v>
      </c>
      <c r="K19" s="30">
        <f>SUM(B19:J19)</f>
        <v>10151441.93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144861.13</v>
      </c>
      <c r="C20" s="30">
        <f t="shared" si="4"/>
        <v>192472.9</v>
      </c>
      <c r="D20" s="30">
        <f t="shared" si="4"/>
        <v>52834.37</v>
      </c>
      <c r="E20" s="30">
        <f t="shared" si="4"/>
        <v>278151.84</v>
      </c>
      <c r="F20" s="30">
        <f t="shared" si="4"/>
        <v>45157.82</v>
      </c>
      <c r="G20" s="30">
        <f t="shared" si="4"/>
        <v>141005.67</v>
      </c>
      <c r="H20" s="30">
        <f t="shared" si="4"/>
        <v>98733.02</v>
      </c>
      <c r="I20" s="30">
        <f t="shared" si="4"/>
        <v>118187.59</v>
      </c>
      <c r="J20" s="30">
        <f t="shared" si="4"/>
        <v>26277.47</v>
      </c>
      <c r="K20" s="30">
        <f aca="true" t="shared" si="5" ref="K20:K26">SUM(B20:J20)</f>
        <v>1097681.81</v>
      </c>
      <c r="L20"/>
      <c r="M20"/>
      <c r="N20"/>
    </row>
    <row r="21" spans="1:14" ht="16.5" customHeight="1">
      <c r="A21" s="18" t="s">
        <v>24</v>
      </c>
      <c r="B21" s="30">
        <v>36076.91</v>
      </c>
      <c r="C21" s="30">
        <v>37487.89</v>
      </c>
      <c r="D21" s="30">
        <v>41225.28</v>
      </c>
      <c r="E21" s="30">
        <v>26162.56</v>
      </c>
      <c r="F21" s="30">
        <v>27669.49</v>
      </c>
      <c r="G21" s="30">
        <v>24695.17</v>
      </c>
      <c r="H21" s="30">
        <v>28985.41</v>
      </c>
      <c r="I21" s="30">
        <v>52728.21</v>
      </c>
      <c r="J21" s="30">
        <v>13519.61</v>
      </c>
      <c r="K21" s="30">
        <f t="shared" si="5"/>
        <v>288550.52999999997</v>
      </c>
      <c r="L21"/>
      <c r="M21"/>
      <c r="N21"/>
    </row>
    <row r="22" spans="1:14" ht="16.5" customHeight="1">
      <c r="A22" s="18" t="s">
        <v>23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56" t="s">
        <v>71</v>
      </c>
      <c r="B24" s="30">
        <v>1181.2</v>
      </c>
      <c r="C24" s="30">
        <v>1123.18</v>
      </c>
      <c r="D24" s="30">
        <v>1390.06</v>
      </c>
      <c r="E24" s="30">
        <v>851.67</v>
      </c>
      <c r="F24" s="30">
        <v>851.67</v>
      </c>
      <c r="G24" s="30">
        <v>932.89</v>
      </c>
      <c r="H24" s="30">
        <v>853.99</v>
      </c>
      <c r="I24" s="30">
        <v>1192.8</v>
      </c>
      <c r="J24" s="30">
        <v>413.07</v>
      </c>
      <c r="K24" s="30">
        <f t="shared" si="5"/>
        <v>8790.529999999999</v>
      </c>
      <c r="L24"/>
      <c r="M24"/>
      <c r="N24"/>
    </row>
    <row r="25" spans="1:14" ht="16.5" customHeight="1">
      <c r="A25" s="56" t="s">
        <v>72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5623.030000000001</v>
      </c>
      <c r="L25"/>
      <c r="M25"/>
      <c r="N25"/>
    </row>
    <row r="26" spans="1:14" ht="16.5" customHeight="1">
      <c r="A26" s="56" t="s">
        <v>73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1621566.88</v>
      </c>
      <c r="C29" s="30">
        <f t="shared" si="6"/>
        <v>1602186.28</v>
      </c>
      <c r="D29" s="30">
        <f t="shared" si="6"/>
        <v>1792450.76</v>
      </c>
      <c r="E29" s="30">
        <f t="shared" si="6"/>
        <v>1045867.28</v>
      </c>
      <c r="F29" s="30">
        <f t="shared" si="6"/>
        <v>1221816.78</v>
      </c>
      <c r="G29" s="30">
        <f t="shared" si="6"/>
        <v>1267547.83</v>
      </c>
      <c r="H29" s="30">
        <f t="shared" si="6"/>
        <v>1225399.94</v>
      </c>
      <c r="I29" s="30">
        <f t="shared" si="6"/>
        <v>1612941.26</v>
      </c>
      <c r="J29" s="30">
        <f t="shared" si="6"/>
        <v>557540.3300000001</v>
      </c>
      <c r="K29" s="30">
        <f aca="true" t="shared" si="7" ref="K29:K37">SUM(B29:J29)</f>
        <v>11947317.34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-149672.86</v>
      </c>
      <c r="C30" s="30">
        <f t="shared" si="8"/>
        <v>-98586.40000000001</v>
      </c>
      <c r="D30" s="30">
        <f t="shared" si="8"/>
        <v>-113035.6</v>
      </c>
      <c r="E30" s="30">
        <f t="shared" si="8"/>
        <v>-139749.2</v>
      </c>
      <c r="F30" s="30">
        <f t="shared" si="8"/>
        <v>-63355.6</v>
      </c>
      <c r="G30" s="30">
        <f t="shared" si="8"/>
        <v>-124417.15</v>
      </c>
      <c r="H30" s="30">
        <f t="shared" si="8"/>
        <v>-47742.259999999995</v>
      </c>
      <c r="I30" s="30">
        <f t="shared" si="8"/>
        <v>-121469.19</v>
      </c>
      <c r="J30" s="30">
        <f t="shared" si="8"/>
        <v>-27991.83</v>
      </c>
      <c r="K30" s="30">
        <f t="shared" si="7"/>
        <v>-886020.09</v>
      </c>
      <c r="L30"/>
      <c r="M30"/>
      <c r="N30"/>
    </row>
    <row r="31" spans="1:14" s="23" customFormat="1" ht="16.5" customHeight="1">
      <c r="A31" s="29" t="s">
        <v>54</v>
      </c>
      <c r="B31" s="30">
        <f>-ROUND((B9)*$E$3,2)</f>
        <v>-86446.8</v>
      </c>
      <c r="C31" s="30">
        <f aca="true" t="shared" si="9" ref="C31:J31">-ROUND((C9)*$E$3,2)</f>
        <v>-89249.6</v>
      </c>
      <c r="D31" s="30">
        <f t="shared" si="9"/>
        <v>-88770</v>
      </c>
      <c r="E31" s="30">
        <f t="shared" si="9"/>
        <v>-58040.4</v>
      </c>
      <c r="F31" s="30">
        <f t="shared" si="9"/>
        <v>-63355.6</v>
      </c>
      <c r="G31" s="30">
        <f t="shared" si="9"/>
        <v>-32951.6</v>
      </c>
      <c r="H31" s="30">
        <f t="shared" si="9"/>
        <v>-30206</v>
      </c>
      <c r="I31" s="30">
        <f t="shared" si="9"/>
        <v>-94102.8</v>
      </c>
      <c r="J31" s="30">
        <f t="shared" si="9"/>
        <v>-19549.2</v>
      </c>
      <c r="K31" s="30">
        <f t="shared" si="7"/>
        <v>-562672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-63226.06</v>
      </c>
      <c r="C34" s="30">
        <v>-9336.8</v>
      </c>
      <c r="D34" s="30">
        <v>-24265.6</v>
      </c>
      <c r="E34" s="30">
        <v>-81708.8</v>
      </c>
      <c r="F34" s="26">
        <v>0</v>
      </c>
      <c r="G34" s="30">
        <v>-91465.55</v>
      </c>
      <c r="H34" s="30">
        <v>-17536.26</v>
      </c>
      <c r="I34" s="30">
        <v>-27366.39</v>
      </c>
      <c r="J34" s="30">
        <v>-8442.63</v>
      </c>
      <c r="K34" s="30">
        <f t="shared" si="7"/>
        <v>-323348.09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-6568.22</v>
      </c>
      <c r="C35" s="27">
        <f t="shared" si="10"/>
        <v>-6245.62</v>
      </c>
      <c r="D35" s="27">
        <f t="shared" si="10"/>
        <v>-48729.32999999998</v>
      </c>
      <c r="E35" s="27">
        <f t="shared" si="10"/>
        <v>-4735.83</v>
      </c>
      <c r="F35" s="27">
        <f t="shared" si="10"/>
        <v>-4735.83</v>
      </c>
      <c r="G35" s="27">
        <f t="shared" si="10"/>
        <v>-5187.48</v>
      </c>
      <c r="H35" s="27">
        <f t="shared" si="10"/>
        <v>-4748.73</v>
      </c>
      <c r="I35" s="27">
        <f t="shared" si="10"/>
        <v>-6632.74</v>
      </c>
      <c r="J35" s="27">
        <f t="shared" si="10"/>
        <v>-8068.74</v>
      </c>
      <c r="K35" s="30">
        <f t="shared" si="7"/>
        <v>-95652.51999999999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-20000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-1062.23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70</v>
      </c>
      <c r="B45" s="17">
        <v>-6568.22</v>
      </c>
      <c r="C45" s="17">
        <v>-6245.62</v>
      </c>
      <c r="D45" s="17">
        <v>-7729.6</v>
      </c>
      <c r="E45" s="17">
        <v>-4735.83</v>
      </c>
      <c r="F45" s="17">
        <v>-4735.83</v>
      </c>
      <c r="G45" s="17">
        <v>-5187.48</v>
      </c>
      <c r="H45" s="17">
        <v>-4748.73</v>
      </c>
      <c r="I45" s="17">
        <v>-6632.74</v>
      </c>
      <c r="J45" s="17">
        <v>-2296.94</v>
      </c>
      <c r="K45" s="17">
        <f>SUM(B45:J45)</f>
        <v>-48880.99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27">
        <v>1777807.96</v>
      </c>
      <c r="C47" s="27">
        <v>1707018.3</v>
      </c>
      <c r="D47" s="27">
        <v>1954215.69</v>
      </c>
      <c r="E47" s="27">
        <v>1190352.31</v>
      </c>
      <c r="F47" s="27">
        <v>1289908.21</v>
      </c>
      <c r="G47" s="27">
        <v>1397152.46</v>
      </c>
      <c r="H47" s="27">
        <v>1277890.93</v>
      </c>
      <c r="I47" s="27">
        <v>1741043.19</v>
      </c>
      <c r="J47" s="27">
        <v>593600.9</v>
      </c>
      <c r="K47" s="27">
        <f>SUM(B47:J47)</f>
        <v>12928989.95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3177315.65</v>
      </c>
      <c r="C49" s="27">
        <f t="shared" si="11"/>
        <v>3079340.71</v>
      </c>
      <c r="D49" s="27">
        <f t="shared" si="11"/>
        <v>3621150.87</v>
      </c>
      <c r="E49" s="27">
        <f t="shared" si="11"/>
        <v>2167914.51</v>
      </c>
      <c r="F49" s="27">
        <f t="shared" si="11"/>
        <v>2341939.92</v>
      </c>
      <c r="G49" s="27">
        <f t="shared" si="11"/>
        <v>2496249.76</v>
      </c>
      <c r="H49" s="27">
        <f t="shared" si="11"/>
        <v>2348127.5999999996</v>
      </c>
      <c r="I49" s="27">
        <f t="shared" si="11"/>
        <v>3183895.3000000003</v>
      </c>
      <c r="J49" s="27">
        <f t="shared" si="11"/>
        <v>1102210.71</v>
      </c>
      <c r="K49" s="20">
        <f>SUM(B49:J49)</f>
        <v>23518145.030000005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3177315.65</v>
      </c>
      <c r="C55" s="10">
        <f t="shared" si="13"/>
        <v>3079340.71</v>
      </c>
      <c r="D55" s="10">
        <f t="shared" si="13"/>
        <v>3621150.87</v>
      </c>
      <c r="E55" s="10">
        <f t="shared" si="13"/>
        <v>2167914.51</v>
      </c>
      <c r="F55" s="10">
        <f t="shared" si="13"/>
        <v>2341939.92</v>
      </c>
      <c r="G55" s="10">
        <f t="shared" si="13"/>
        <v>2496249.76</v>
      </c>
      <c r="H55" s="10">
        <f t="shared" si="13"/>
        <v>2348127.6</v>
      </c>
      <c r="I55" s="10">
        <f>SUM(I56:I68)</f>
        <v>3183895.3</v>
      </c>
      <c r="J55" s="10">
        <f t="shared" si="13"/>
        <v>1102210.71</v>
      </c>
      <c r="K55" s="5">
        <f>SUM(K56:K68)</f>
        <v>23518145.030000005</v>
      </c>
      <c r="L55" s="9"/>
    </row>
    <row r="56" spans="1:11" ht="16.5" customHeight="1">
      <c r="A56" s="7" t="s">
        <v>55</v>
      </c>
      <c r="B56" s="8">
        <v>2781494.06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2781494.06</v>
      </c>
    </row>
    <row r="57" spans="1:11" ht="16.5" customHeight="1">
      <c r="A57" s="7" t="s">
        <v>56</v>
      </c>
      <c r="B57" s="8">
        <v>395821.58999999997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395821.58999999997</v>
      </c>
    </row>
    <row r="58" spans="1:11" ht="16.5" customHeight="1">
      <c r="A58" s="7" t="s">
        <v>4</v>
      </c>
      <c r="B58" s="6">
        <v>0</v>
      </c>
      <c r="C58" s="8">
        <v>3079340.71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3079340.71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3621150.87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3621150.87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2167914.51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2167914.51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2341939.92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2341939.92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2496249.76</v>
      </c>
      <c r="H62" s="6">
        <v>0</v>
      </c>
      <c r="I62" s="6">
        <v>0</v>
      </c>
      <c r="J62" s="6">
        <v>0</v>
      </c>
      <c r="K62" s="5">
        <f t="shared" si="14"/>
        <v>2496249.76</v>
      </c>
    </row>
    <row r="63" spans="1:11" ht="16.5" customHeight="1">
      <c r="A63" s="7" t="s">
        <v>48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2348127.6</v>
      </c>
      <c r="I63" s="6">
        <v>0</v>
      </c>
      <c r="J63" s="6">
        <v>0</v>
      </c>
      <c r="K63" s="5">
        <f t="shared" si="14"/>
        <v>2348127.6</v>
      </c>
    </row>
    <row r="64" spans="1:11" ht="16.5" customHeight="1">
      <c r="A64" s="7" t="s">
        <v>49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50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1170480.7</v>
      </c>
      <c r="J65" s="6">
        <v>0</v>
      </c>
      <c r="K65" s="5">
        <f t="shared" si="14"/>
        <v>1170480.7</v>
      </c>
    </row>
    <row r="66" spans="1:11" ht="16.5" customHeight="1">
      <c r="A66" s="7" t="s">
        <v>51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2013414.6</v>
      </c>
      <c r="J66" s="6">
        <v>0</v>
      </c>
      <c r="K66" s="5">
        <f t="shared" si="14"/>
        <v>2013414.6</v>
      </c>
    </row>
    <row r="67" spans="1:11" ht="16.5" customHeight="1">
      <c r="A67" s="7" t="s">
        <v>52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1102210.71</v>
      </c>
      <c r="K67" s="5">
        <f t="shared" si="14"/>
        <v>1102210.71</v>
      </c>
    </row>
    <row r="68" spans="1:11" ht="18" customHeight="1">
      <c r="A68" s="4" t="s">
        <v>63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2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2022-05-19T21:42:31Z</dcterms:modified>
  <cp:category/>
  <cp:version/>
  <cp:contentType/>
  <cp:contentStatus/>
</cp:coreProperties>
</file>