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<sst xmlns="http://schemas.openxmlformats.org/spreadsheetml/2006/main" count="76" uniqueCount="75">
  <si>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</si>
  <si>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</si>
  <si>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</si>
  <si>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</si>
  <si>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</si>
  <si>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</si>
  <si>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</si>
  <si>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</si>
  <si>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</si>
  <si>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</si>
  <si>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</si>
  <si>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</si>
  <si>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</si>
  <si>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</si>
  <si>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</si>
  <si>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</si>
  <si>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</si>
  <si>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</si>
  <si>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</si>
  <si>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</si>
  <si>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</si>
  <si>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</si>
  <si>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</si>
  <si>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</si>
  <si>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</si>
  <si>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</si>
  <si>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</si>
  <si>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</si>
  <si>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</si>
  <si>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</si>
  <si>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</si>
  <si>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</si>
  <si>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</si>
  <si>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</si>
  <si>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</si>
  <si>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</si>
  <si>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</si>
  <si>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</si>
  <si>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</si>
  <si>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</si>
  <si>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</si>
  <si>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</si>
  <si>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</si>
  <si>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</si>
  <si>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</si>
  <si>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</si>
  <si>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</si>
  <si>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</si>
  <si>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</si>
  <si>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</si>
  <si>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</si>
  <si>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</si>
  <si>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</si>
  <si>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</si>
  <si>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</si>
  <si>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</si>
  <si>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</si>
  <si>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</si>
  <si>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</si>
  <si>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</si>
  <si>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</si>
  <si>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</si>
  <si>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</si>
  <si>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</si>
  <si>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</si>
  <si>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13/05/22 - VENCIMENTO 20/05/22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</si>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</sst>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4" sqref="A2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335932</v>
      </c>
      <c r="C7" s="46">
        <f t="shared" si="0"/>
        <v>275234</v>
      </c>
      <c r="D7" s="46">
        <f t="shared" si="0"/>
        <v>347690</v>
      </c>
      <c r="E7" s="46">
        <f t="shared" si="0"/>
        <v>186403</v>
      </c>
      <c r="F7" s="46">
        <f t="shared" si="0"/>
        <v>227275</v>
      </c>
      <c r="G7" s="46">
        <f t="shared" si="0"/>
        <v>227057</v>
      </c>
      <c r="H7" s="46">
        <f t="shared" si="0"/>
        <v>273124</v>
      </c>
      <c r="I7" s="46">
        <f t="shared" si="0"/>
        <v>378683</v>
      </c>
      <c r="J7" s="46">
        <f t="shared" si="0"/>
        <v>118519</v>
      </c>
      <c r="K7" s="46">
        <f t="shared" si="0"/>
        <v>2369917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20032</v>
      </c>
      <c r="C8" s="44">
        <f t="shared" si="1"/>
        <v>20011</v>
      </c>
      <c r="D8" s="44">
        <f t="shared" si="1"/>
        <v>20643</v>
      </c>
      <c r="E8" s="44">
        <f t="shared" si="1"/>
        <v>13180</v>
      </c>
      <c r="F8" s="44">
        <f t="shared" si="1"/>
        <v>14040</v>
      </c>
      <c r="G8" s="44">
        <f t="shared" si="1"/>
        <v>7436</v>
      </c>
      <c r="H8" s="44">
        <f t="shared" si="1"/>
        <v>7073</v>
      </c>
      <c r="I8" s="44">
        <f t="shared" si="1"/>
        <v>21015</v>
      </c>
      <c r="J8" s="44">
        <f t="shared" si="1"/>
        <v>4017</v>
      </c>
      <c r="K8" s="37">
        <f>SUM(B8:J8)</f>
        <v>127447</v>
      </c>
      <c r="L8"/>
      <c r="M8"/>
      <c r="N8"/>
    </row>
    <row r="9" spans="1:14" ht="16.5" customHeight="1">
      <c r="A9" s="22" t="s">
        <v>31</v>
      </c>
      <c r="B9" s="44">
        <v>19984</v>
      </c>
      <c r="C9" s="44">
        <v>20010</v>
      </c>
      <c r="D9" s="44">
        <v>20637</v>
      </c>
      <c r="E9" s="44">
        <v>13055</v>
      </c>
      <c r="F9" s="44">
        <v>14021</v>
      </c>
      <c r="G9" s="44">
        <v>7435</v>
      </c>
      <c r="H9" s="44">
        <v>7073</v>
      </c>
      <c r="I9" s="44">
        <v>20922</v>
      </c>
      <c r="J9" s="44">
        <v>4017</v>
      </c>
      <c r="K9" s="37">
        <f>SUM(B9:J9)</f>
        <v>127154</v>
      </c>
      <c r="L9"/>
      <c r="M9"/>
      <c r="N9"/>
    </row>
    <row r="10" spans="1:14" ht="16.5" customHeight="1">
      <c r="A10" s="22" t="s">
        <v>30</v>
      </c>
      <c r="B10" s="44">
        <v>48</v>
      </c>
      <c r="C10" s="44">
        <v>1</v>
      </c>
      <c r="D10" s="44">
        <v>6</v>
      </c>
      <c r="E10" s="44">
        <v>125</v>
      </c>
      <c r="F10" s="44">
        <v>19</v>
      </c>
      <c r="G10" s="44">
        <v>1</v>
      </c>
      <c r="H10" s="44">
        <v>0</v>
      </c>
      <c r="I10" s="44">
        <v>93</v>
      </c>
      <c r="J10" s="44">
        <v>0</v>
      </c>
      <c r="K10" s="37">
        <f>SUM(B10:J10)</f>
        <v>293</v>
      </c>
      <c r="L10"/>
      <c r="M10"/>
      <c r="N10"/>
    </row>
    <row r="11" spans="1:14" ht="16.5" customHeight="1">
      <c r="A11" s="43" t="s">
        <v>29</v>
      </c>
      <c r="B11" s="42">
        <v>315900</v>
      </c>
      <c r="C11" s="42">
        <v>255223</v>
      </c>
      <c r="D11" s="42">
        <v>327047</v>
      </c>
      <c r="E11" s="42">
        <v>173223</v>
      </c>
      <c r="F11" s="42">
        <v>213235</v>
      </c>
      <c r="G11" s="42">
        <v>219621</v>
      </c>
      <c r="H11" s="42">
        <v>266051</v>
      </c>
      <c r="I11" s="42">
        <v>357668</v>
      </c>
      <c r="J11" s="42">
        <v>114502</v>
      </c>
      <c r="K11" s="37">
        <f>SUM(B11:J11)</f>
        <v>2242470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1.133338002000884</v>
      </c>
      <c r="C16" s="38">
        <v>1.182388739987577</v>
      </c>
      <c r="D16" s="38">
        <v>1.048694765012046</v>
      </c>
      <c r="E16" s="38">
        <v>1.376394365575415</v>
      </c>
      <c r="F16" s="38">
        <v>1.071837923796659</v>
      </c>
      <c r="G16" s="38">
        <v>1.169709286963842</v>
      </c>
      <c r="H16" s="38">
        <v>1.107998077740397</v>
      </c>
      <c r="I16" s="38">
        <v>1.099301037317238</v>
      </c>
      <c r="J16" s="38">
        <v>1.090036531991328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1560088.9700000002</v>
      </c>
      <c r="C18" s="35">
        <f aca="true" t="shared" si="2" ref="C18:J18">SUM(C19:C26)</f>
        <v>1470156.2200000002</v>
      </c>
      <c r="D18" s="35">
        <f t="shared" si="2"/>
        <v>1820569</v>
      </c>
      <c r="E18" s="35">
        <f t="shared" si="2"/>
        <v>1114501.7500000002</v>
      </c>
      <c r="F18" s="35">
        <f t="shared" si="2"/>
        <v>1120396.92</v>
      </c>
      <c r="G18" s="35">
        <f t="shared" si="2"/>
        <v>1227474.13</v>
      </c>
      <c r="H18" s="35">
        <f t="shared" si="2"/>
        <v>1122717.9600000002</v>
      </c>
      <c r="I18" s="35">
        <f t="shared" si="2"/>
        <v>1571087.1400000004</v>
      </c>
      <c r="J18" s="35">
        <f t="shared" si="2"/>
        <v>541596.98</v>
      </c>
      <c r="K18" s="35">
        <f>SUM(B18:J18)</f>
        <v>11548589.070000002</v>
      </c>
      <c r="L18"/>
      <c r="M18"/>
      <c r="N18"/>
    </row>
    <row r="19" spans="1:14" ht="16.5" customHeight="1">
      <c r="A19" s="18" t="s">
        <v>71</v>
      </c>
      <c r="B19" s="55">
        <f>ROUND((B13+B14)*B7,2)</f>
        <v>1341141.32</v>
      </c>
      <c r="C19" s="55">
        <f aca="true" t="shared" si="3" ref="C19:J19">ROUND((C13+C14)*C7,2)</f>
        <v>1207148.8</v>
      </c>
      <c r="D19" s="55">
        <f t="shared" si="3"/>
        <v>1690468.78</v>
      </c>
      <c r="E19" s="55">
        <f t="shared" si="3"/>
        <v>787981.4</v>
      </c>
      <c r="F19" s="55">
        <f t="shared" si="3"/>
        <v>1016714.71</v>
      </c>
      <c r="G19" s="55">
        <f t="shared" si="3"/>
        <v>1026025.17</v>
      </c>
      <c r="H19" s="55">
        <f t="shared" si="3"/>
        <v>982700.15</v>
      </c>
      <c r="I19" s="55">
        <f t="shared" si="3"/>
        <v>1376323.36</v>
      </c>
      <c r="J19" s="55">
        <f t="shared" si="3"/>
        <v>487397.54</v>
      </c>
      <c r="K19" s="30">
        <f>SUM(B19:J19)</f>
        <v>9915901.23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178825.1</v>
      </c>
      <c r="C20" s="30">
        <f t="shared" si="4"/>
        <v>220170.35</v>
      </c>
      <c r="D20" s="30">
        <f t="shared" si="4"/>
        <v>82316.98</v>
      </c>
      <c r="E20" s="30">
        <f t="shared" si="4"/>
        <v>296591.76</v>
      </c>
      <c r="F20" s="30">
        <f t="shared" si="4"/>
        <v>73038.67</v>
      </c>
      <c r="G20" s="30">
        <f t="shared" si="4"/>
        <v>174126</v>
      </c>
      <c r="H20" s="30">
        <f t="shared" si="4"/>
        <v>106129.73</v>
      </c>
      <c r="I20" s="30">
        <f t="shared" si="4"/>
        <v>136670.34</v>
      </c>
      <c r="J20" s="30">
        <f t="shared" si="4"/>
        <v>43883.58</v>
      </c>
      <c r="K20" s="30">
        <f aca="true" t="shared" si="5" ref="K20:K26">SUM(B20:J20)</f>
        <v>1311752.5100000002</v>
      </c>
      <c r="L20"/>
      <c r="M20"/>
      <c r="N20"/>
    </row>
    <row r="21" spans="1:14" ht="16.5" customHeight="1">
      <c r="A21" s="18" t="s">
        <v>25</v>
      </c>
      <c r="B21" s="30">
        <v>36394.75</v>
      </c>
      <c r="C21" s="30">
        <v>37798.67</v>
      </c>
      <c r="D21" s="30">
        <v>40822.54</v>
      </c>
      <c r="E21" s="30">
        <v>25461.06</v>
      </c>
      <c r="F21" s="30">
        <v>27601.29</v>
      </c>
      <c r="G21" s="30">
        <v>24125.07</v>
      </c>
      <c r="H21" s="30">
        <v>29289.52</v>
      </c>
      <c r="I21" s="30">
        <v>52830.92</v>
      </c>
      <c r="J21" s="30">
        <v>13474.33</v>
      </c>
      <c r="K21" s="30">
        <f t="shared" si="5"/>
        <v>287798.15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1185.84</v>
      </c>
      <c r="C24" s="30">
        <v>1116.22</v>
      </c>
      <c r="D24" s="30">
        <v>1383.1</v>
      </c>
      <c r="E24" s="30">
        <v>847.03</v>
      </c>
      <c r="F24" s="30">
        <v>851.67</v>
      </c>
      <c r="G24" s="30">
        <v>932.89</v>
      </c>
      <c r="H24" s="30">
        <v>853.99</v>
      </c>
      <c r="I24" s="30">
        <v>1192.8</v>
      </c>
      <c r="J24" s="30">
        <v>410.75</v>
      </c>
      <c r="K24" s="30">
        <f t="shared" si="5"/>
        <v>8774.289999999999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-152894.27000000002</v>
      </c>
      <c r="C29" s="30">
        <f t="shared" si="6"/>
        <v>-101469.69</v>
      </c>
      <c r="D29" s="30">
        <f t="shared" si="6"/>
        <v>-158524.28999999998</v>
      </c>
      <c r="E29" s="30">
        <f t="shared" si="6"/>
        <v>-117149.82</v>
      </c>
      <c r="F29" s="30">
        <f t="shared" si="6"/>
        <v>-81915.48000000001</v>
      </c>
      <c r="G29" s="30">
        <f t="shared" si="6"/>
        <v>-146874.61</v>
      </c>
      <c r="H29" s="30">
        <f t="shared" si="6"/>
        <v>-55453.96000000005</v>
      </c>
      <c r="I29" s="30">
        <f t="shared" si="6"/>
        <v>-117124.47</v>
      </c>
      <c r="J29" s="30">
        <f t="shared" si="6"/>
        <v>-32755.16</v>
      </c>
      <c r="K29" s="30">
        <f aca="true" t="shared" si="7" ref="K29:K37">SUM(B29:J29)</f>
        <v>-964161.7500000001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-142513.17</v>
      </c>
      <c r="C30" s="30">
        <f t="shared" si="8"/>
        <v>-94144.21</v>
      </c>
      <c r="D30" s="30">
        <f t="shared" si="8"/>
        <v>-108555.45000000001</v>
      </c>
      <c r="E30" s="30">
        <f t="shared" si="8"/>
        <v>-112439.8</v>
      </c>
      <c r="F30" s="30">
        <f t="shared" si="8"/>
        <v>-61692.4</v>
      </c>
      <c r="G30" s="30">
        <f t="shared" si="8"/>
        <v>-96427.79000000001</v>
      </c>
      <c r="H30" s="30">
        <f t="shared" si="8"/>
        <v>-42915.43</v>
      </c>
      <c r="I30" s="30">
        <f t="shared" si="8"/>
        <v>-110462.42</v>
      </c>
      <c r="J30" s="30">
        <f t="shared" si="8"/>
        <v>-23353</v>
      </c>
      <c r="K30" s="30">
        <f t="shared" si="7"/>
        <v>-792503.6700000002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-87929.6</v>
      </c>
      <c r="C31" s="30">
        <f aca="true" t="shared" si="9" ref="C31:J31">-ROUND((C9)*$E$3,2)</f>
        <v>-88044</v>
      </c>
      <c r="D31" s="30">
        <f t="shared" si="9"/>
        <v>-90802.8</v>
      </c>
      <c r="E31" s="30">
        <f t="shared" si="9"/>
        <v>-57442</v>
      </c>
      <c r="F31" s="30">
        <f t="shared" si="9"/>
        <v>-61692.4</v>
      </c>
      <c r="G31" s="30">
        <f t="shared" si="9"/>
        <v>-32714</v>
      </c>
      <c r="H31" s="30">
        <f t="shared" si="9"/>
        <v>-31121.2</v>
      </c>
      <c r="I31" s="30">
        <f t="shared" si="9"/>
        <v>-92056.8</v>
      </c>
      <c r="J31" s="30">
        <f t="shared" si="9"/>
        <v>-17674.8</v>
      </c>
      <c r="K31" s="30">
        <f t="shared" si="7"/>
        <v>-559477.6000000001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-54583.57</v>
      </c>
      <c r="C34" s="30">
        <v>-6100.21</v>
      </c>
      <c r="D34" s="30">
        <v>-17752.65</v>
      </c>
      <c r="E34" s="30">
        <v>-54997.8</v>
      </c>
      <c r="F34" s="26">
        <v>0</v>
      </c>
      <c r="G34" s="30">
        <v>-63713.79</v>
      </c>
      <c r="H34" s="30">
        <v>-11794.23</v>
      </c>
      <c r="I34" s="30">
        <v>-18405.62</v>
      </c>
      <c r="J34" s="30">
        <v>-5678.2</v>
      </c>
      <c r="K34" s="30">
        <f t="shared" si="7"/>
        <v>-233026.07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-10381.1</v>
      </c>
      <c r="C35" s="27">
        <f t="shared" si="10"/>
        <v>-7325.48</v>
      </c>
      <c r="D35" s="27">
        <f t="shared" si="10"/>
        <v>-49968.83999999996</v>
      </c>
      <c r="E35" s="27">
        <f t="shared" si="10"/>
        <v>-4710.02</v>
      </c>
      <c r="F35" s="27">
        <f t="shared" si="10"/>
        <v>-20223.08</v>
      </c>
      <c r="G35" s="27">
        <f t="shared" si="10"/>
        <v>-50446.81999999999</v>
      </c>
      <c r="H35" s="27">
        <f t="shared" si="10"/>
        <v>-12538.530000000046</v>
      </c>
      <c r="I35" s="27">
        <f t="shared" si="10"/>
        <v>-6662.05</v>
      </c>
      <c r="J35" s="27">
        <f t="shared" si="10"/>
        <v>-9402.16</v>
      </c>
      <c r="K35" s="30">
        <f t="shared" si="7"/>
        <v>-171658.08000000002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-3787.07</v>
      </c>
      <c r="C37" s="27">
        <v>-1118.58</v>
      </c>
      <c r="D37" s="27">
        <v>-5333.48</v>
      </c>
      <c r="E37" s="27">
        <v>0</v>
      </c>
      <c r="F37" s="27">
        <v>-15487.25</v>
      </c>
      <c r="G37" s="27">
        <v>-45259.34</v>
      </c>
      <c r="H37" s="27">
        <v>-5178.33</v>
      </c>
      <c r="I37" s="27">
        <v>-29.31</v>
      </c>
      <c r="J37" s="27">
        <v>-1346.32</v>
      </c>
      <c r="K37" s="30">
        <f t="shared" si="7"/>
        <v>-77539.68000000001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-15000</v>
      </c>
      <c r="E39" s="17">
        <v>0</v>
      </c>
      <c r="F39" s="17">
        <v>0</v>
      </c>
      <c r="G39" s="17">
        <v>0</v>
      </c>
      <c r="H39" s="17">
        <v>-2000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-2006.98</v>
      </c>
      <c r="E40" s="17">
        <v>0</v>
      </c>
      <c r="F40" s="17">
        <v>0</v>
      </c>
      <c r="G40" s="17">
        <v>0</v>
      </c>
      <c r="H40" s="17">
        <v>-611.47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-6594.03</v>
      </c>
      <c r="C45" s="17">
        <v>-6206.9</v>
      </c>
      <c r="D45" s="17">
        <v>-7690.88</v>
      </c>
      <c r="E45" s="17">
        <v>-4710.02</v>
      </c>
      <c r="F45" s="17">
        <v>-4735.83</v>
      </c>
      <c r="G45" s="17">
        <v>-5187.48</v>
      </c>
      <c r="H45" s="17">
        <v>-4748.73</v>
      </c>
      <c r="I45" s="17">
        <v>-6632.74</v>
      </c>
      <c r="J45" s="17">
        <v>-2284.04</v>
      </c>
      <c r="K45" s="17">
        <f>SUM(B45:J45)</f>
        <v>-48790.649999999994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1407194.7000000002</v>
      </c>
      <c r="C49" s="27">
        <f t="shared" si="11"/>
        <v>1368686.5300000003</v>
      </c>
      <c r="D49" s="27">
        <f t="shared" si="11"/>
        <v>1662044.71</v>
      </c>
      <c r="E49" s="27">
        <f t="shared" si="11"/>
        <v>997351.9300000002</v>
      </c>
      <c r="F49" s="27">
        <f t="shared" si="11"/>
        <v>1038481.44</v>
      </c>
      <c r="G49" s="27">
        <f t="shared" si="11"/>
        <v>1080599.52</v>
      </c>
      <c r="H49" s="27">
        <f t="shared" si="11"/>
        <v>1067264.0000000002</v>
      </c>
      <c r="I49" s="27">
        <f t="shared" si="11"/>
        <v>1453962.6700000004</v>
      </c>
      <c r="J49" s="27">
        <f t="shared" si="11"/>
        <v>508841.82</v>
      </c>
      <c r="K49" s="20">
        <f>SUM(B49:J49)</f>
        <v>10584427.32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1407194.71</v>
      </c>
      <c r="C55" s="10">
        <f t="shared" si="13"/>
        <v>1368686.53</v>
      </c>
      <c r="D55" s="10">
        <f t="shared" si="13"/>
        <v>1662044.7</v>
      </c>
      <c r="E55" s="10">
        <f t="shared" si="13"/>
        <v>997351.93</v>
      </c>
      <c r="F55" s="10">
        <f t="shared" si="13"/>
        <v>1038481.44</v>
      </c>
      <c r="G55" s="10">
        <f t="shared" si="13"/>
        <v>1080599.52</v>
      </c>
      <c r="H55" s="10">
        <f t="shared" si="13"/>
        <v>1067264</v>
      </c>
      <c r="I55" s="10">
        <f>SUM(I56:I68)</f>
        <v>1453962.68</v>
      </c>
      <c r="J55" s="10">
        <f t="shared" si="13"/>
        <v>508841.82</v>
      </c>
      <c r="K55" s="5">
        <f>SUM(K56:K68)</f>
        <v>10584427.33</v>
      </c>
      <c r="L55" s="9"/>
    </row>
    <row r="56" spans="1:11" ht="16.5" customHeight="1">
      <c r="A56" s="7" t="s">
        <v>56</v>
      </c>
      <c r="B56" s="8">
        <v>1230591.77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1230591.77</v>
      </c>
    </row>
    <row r="57" spans="1:11" ht="16.5" customHeight="1">
      <c r="A57" s="7" t="s">
        <v>57</v>
      </c>
      <c r="B57" s="8">
        <v>176602.94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176602.94</v>
      </c>
    </row>
    <row r="58" spans="1:11" ht="16.5" customHeight="1">
      <c r="A58" s="7" t="s">
        <v>4</v>
      </c>
      <c r="B58" s="6">
        <v>0</v>
      </c>
      <c r="C58" s="8">
        <v>1368686.53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1368686.53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1662044.7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1662044.7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997351.93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997351.93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1038481.44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1038481.44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1080599.52</v>
      </c>
      <c r="H62" s="6">
        <v>0</v>
      </c>
      <c r="I62" s="6">
        <v>0</v>
      </c>
      <c r="J62" s="6">
        <v>0</v>
      </c>
      <c r="K62" s="5">
        <f t="shared" si="14"/>
        <v>1080599.52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1067264</v>
      </c>
      <c r="I63" s="6">
        <v>0</v>
      </c>
      <c r="J63" s="6">
        <v>0</v>
      </c>
      <c r="K63" s="5">
        <f t="shared" si="14"/>
        <v>1067264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537239.21</v>
      </c>
      <c r="J65" s="6">
        <v>0</v>
      </c>
      <c r="K65" s="5">
        <f t="shared" si="14"/>
        <v>537239.21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916723.47</v>
      </c>
      <c r="J66" s="6">
        <v>0</v>
      </c>
      <c r="K66" s="5">
        <f t="shared" si="14"/>
        <v>916723.47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508841.82</v>
      </c>
      <c r="K67" s="5">
        <f t="shared" si="14"/>
        <v>508841.82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2022-05-19T20:37:23Z</dcterms:modified>
  <cp:category/>
  <cp:version/>
  <cp:contentType/>
  <cp:contentStatus/>
</cp:coreProperties>
</file>