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<sst xmlns="http://schemas.openxmlformats.org/spreadsheetml/2006/main" count="76" uniqueCount="75">
  <si>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</si>
  <si>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</si>
  <si>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</si>
  <si>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</si>
  <si>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</si>
  <si>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</si>
  <si>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</si>
  <si>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</si>
  <si>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</si>
  <si>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</si>
  <si>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</si>
  <si>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</si>
  <si>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</si>
  <si>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</si>
  <si>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</si>
  <si>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</si>
  <si>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</si>
  <si>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</si>
  <si>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</si>
  <si>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</si>
  <si>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</si>
  <si>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</si>
  <si>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</si>
  <si>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</si>
  <si>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</si>
  <si>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</si>
  <si>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</si>
  <si>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</si>
  <si>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</si>
  <si>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</si>
  <si>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</si>
  <si>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</si>
  <si>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</si>
  <si>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</si>
  <si>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</si>
  <si>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</si>
  <si>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</si>
  <si>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</si>
  <si>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</si>
  <si>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</si>
  <si>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</si>
  <si>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</si>
  <si>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</si>
  <si>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</si>
  <si>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</si>
  <si>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</si>
  <si>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</si>
  <si>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</si>
  <si>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</si>
  <si>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</si>
  <si>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</si>
  <si>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</si>
  <si>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</si>
  <si>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</si>
  <si>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</si>
  <si>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</si>
  <si>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</si>
  <si>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</si>
  <si>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</si>
  <si>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</si>
  <si>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</si>
  <si>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</si>
  <si>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</si>
  <si>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</si>
  <si>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</si>
  <si>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14/05/22 - VENCIMENTO 20/05/22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</si>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</sst>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184512</v>
      </c>
      <c r="C7" s="46">
        <f t="shared" si="0"/>
        <v>152256</v>
      </c>
      <c r="D7" s="46">
        <f t="shared" si="0"/>
        <v>217993</v>
      </c>
      <c r="E7" s="46">
        <f t="shared" si="0"/>
        <v>102722</v>
      </c>
      <c r="F7" s="46">
        <f t="shared" si="0"/>
        <v>139984</v>
      </c>
      <c r="G7" s="46">
        <f t="shared" si="0"/>
        <v>152062</v>
      </c>
      <c r="H7" s="46">
        <f t="shared" si="0"/>
        <v>176836</v>
      </c>
      <c r="I7" s="46">
        <f t="shared" si="0"/>
        <v>221684</v>
      </c>
      <c r="J7" s="46">
        <f t="shared" si="0"/>
        <v>50385</v>
      </c>
      <c r="K7" s="46">
        <f t="shared" si="0"/>
        <v>1398434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14517</v>
      </c>
      <c r="C8" s="44">
        <f t="shared" si="1"/>
        <v>16197</v>
      </c>
      <c r="D8" s="44">
        <f t="shared" si="1"/>
        <v>17332</v>
      </c>
      <c r="E8" s="44">
        <f t="shared" si="1"/>
        <v>9643</v>
      </c>
      <c r="F8" s="44">
        <f t="shared" si="1"/>
        <v>10190</v>
      </c>
      <c r="G8" s="44">
        <f t="shared" si="1"/>
        <v>6531</v>
      </c>
      <c r="H8" s="44">
        <f t="shared" si="1"/>
        <v>6248</v>
      </c>
      <c r="I8" s="44">
        <f t="shared" si="1"/>
        <v>15218</v>
      </c>
      <c r="J8" s="44">
        <f t="shared" si="1"/>
        <v>1903</v>
      </c>
      <c r="K8" s="37">
        <f>SUM(B8:J8)</f>
        <v>97779</v>
      </c>
      <c r="L8"/>
      <c r="M8"/>
      <c r="N8"/>
    </row>
    <row r="9" spans="1:14" ht="16.5" customHeight="1">
      <c r="A9" s="22" t="s">
        <v>31</v>
      </c>
      <c r="B9" s="44">
        <v>14487</v>
      </c>
      <c r="C9" s="44">
        <v>16194</v>
      </c>
      <c r="D9" s="44">
        <v>17324</v>
      </c>
      <c r="E9" s="44">
        <v>9545</v>
      </c>
      <c r="F9" s="44">
        <v>10176</v>
      </c>
      <c r="G9" s="44">
        <v>6528</v>
      </c>
      <c r="H9" s="44">
        <v>6248</v>
      </c>
      <c r="I9" s="44">
        <v>15180</v>
      </c>
      <c r="J9" s="44">
        <v>1903</v>
      </c>
      <c r="K9" s="37">
        <f>SUM(B9:J9)</f>
        <v>97585</v>
      </c>
      <c r="L9"/>
      <c r="M9"/>
      <c r="N9"/>
    </row>
    <row r="10" spans="1:14" ht="16.5" customHeight="1">
      <c r="A10" s="22" t="s">
        <v>30</v>
      </c>
      <c r="B10" s="44">
        <v>30</v>
      </c>
      <c r="C10" s="44">
        <v>3</v>
      </c>
      <c r="D10" s="44">
        <v>8</v>
      </c>
      <c r="E10" s="44">
        <v>98</v>
      </c>
      <c r="F10" s="44">
        <v>14</v>
      </c>
      <c r="G10" s="44">
        <v>3</v>
      </c>
      <c r="H10" s="44">
        <v>0</v>
      </c>
      <c r="I10" s="44">
        <v>38</v>
      </c>
      <c r="J10" s="44">
        <v>0</v>
      </c>
      <c r="K10" s="37">
        <f>SUM(B10:J10)</f>
        <v>194</v>
      </c>
      <c r="L10"/>
      <c r="M10"/>
      <c r="N10"/>
    </row>
    <row r="11" spans="1:14" ht="16.5" customHeight="1">
      <c r="A11" s="43" t="s">
        <v>29</v>
      </c>
      <c r="B11" s="42">
        <v>169995</v>
      </c>
      <c r="C11" s="42">
        <v>136059</v>
      </c>
      <c r="D11" s="42">
        <v>200661</v>
      </c>
      <c r="E11" s="42">
        <v>93079</v>
      </c>
      <c r="F11" s="42">
        <v>129794</v>
      </c>
      <c r="G11" s="42">
        <v>145531</v>
      </c>
      <c r="H11" s="42">
        <v>170588</v>
      </c>
      <c r="I11" s="42">
        <v>206466</v>
      </c>
      <c r="J11" s="42">
        <v>48482</v>
      </c>
      <c r="K11" s="37">
        <f>SUM(B11:J11)</f>
        <v>1300655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1.113061322558358</v>
      </c>
      <c r="C16" s="38">
        <v>1.185727233638592</v>
      </c>
      <c r="D16" s="38">
        <v>1.036330826974888</v>
      </c>
      <c r="E16" s="38">
        <v>1.343337427431589</v>
      </c>
      <c r="F16" s="38">
        <v>1.0611192052622</v>
      </c>
      <c r="G16" s="38">
        <v>1.138411141859588</v>
      </c>
      <c r="H16" s="38">
        <v>1.087732082044119</v>
      </c>
      <c r="I16" s="38">
        <v>1.085252232136786</v>
      </c>
      <c r="J16" s="38">
        <v>1.047070467331743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842229.65</v>
      </c>
      <c r="C18" s="35">
        <f aca="true" t="shared" si="2" ref="C18:J18">SUM(C19:C26)</f>
        <v>824231.9500000001</v>
      </c>
      <c r="D18" s="35">
        <f t="shared" si="2"/>
        <v>1133327.0799999998</v>
      </c>
      <c r="E18" s="35">
        <f t="shared" si="2"/>
        <v>603508.0900000001</v>
      </c>
      <c r="F18" s="35">
        <f t="shared" si="2"/>
        <v>686250.6100000001</v>
      </c>
      <c r="G18" s="35">
        <f t="shared" si="2"/>
        <v>801148.1800000002</v>
      </c>
      <c r="H18" s="35">
        <f t="shared" si="2"/>
        <v>720081.44</v>
      </c>
      <c r="I18" s="35">
        <f t="shared" si="2"/>
        <v>911308.3999999999</v>
      </c>
      <c r="J18" s="35">
        <f t="shared" si="2"/>
        <v>222254.07999999996</v>
      </c>
      <c r="K18" s="35">
        <f>SUM(B18:J18)</f>
        <v>6744339.48</v>
      </c>
      <c r="L18"/>
      <c r="M18"/>
      <c r="N18"/>
    </row>
    <row r="19" spans="1:14" ht="16.5" customHeight="1">
      <c r="A19" s="18" t="s">
        <v>71</v>
      </c>
      <c r="B19" s="60">
        <f>ROUND((B13+B14)*B7,2)</f>
        <v>736627.26</v>
      </c>
      <c r="C19" s="60">
        <f aca="true" t="shared" si="3" ref="C19:J19">ROUND((C13+C14)*C7,2)</f>
        <v>667779.59</v>
      </c>
      <c r="D19" s="60">
        <f t="shared" si="3"/>
        <v>1059881.97</v>
      </c>
      <c r="E19" s="60">
        <f t="shared" si="3"/>
        <v>434236.71</v>
      </c>
      <c r="F19" s="60">
        <f t="shared" si="3"/>
        <v>626218.42</v>
      </c>
      <c r="G19" s="60">
        <f t="shared" si="3"/>
        <v>687137.77</v>
      </c>
      <c r="H19" s="60">
        <f t="shared" si="3"/>
        <v>636255.93</v>
      </c>
      <c r="I19" s="60">
        <f t="shared" si="3"/>
        <v>805710.5</v>
      </c>
      <c r="J19" s="60">
        <f t="shared" si="3"/>
        <v>207203.27</v>
      </c>
      <c r="K19" s="30">
        <f>SUM(B19:J19)</f>
        <v>5861051.42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83284.05</v>
      </c>
      <c r="C20" s="30">
        <f t="shared" si="4"/>
        <v>124024.86</v>
      </c>
      <c r="D20" s="30">
        <f t="shared" si="4"/>
        <v>38506.39</v>
      </c>
      <c r="E20" s="30">
        <f t="shared" si="4"/>
        <v>149089.71</v>
      </c>
      <c r="F20" s="30">
        <f t="shared" si="4"/>
        <v>38273.97</v>
      </c>
      <c r="G20" s="30">
        <f t="shared" si="4"/>
        <v>95107.52</v>
      </c>
      <c r="H20" s="30">
        <f t="shared" si="4"/>
        <v>55820.06</v>
      </c>
      <c r="I20" s="30">
        <f t="shared" si="4"/>
        <v>68688.62</v>
      </c>
      <c r="J20" s="30">
        <f t="shared" si="4"/>
        <v>9753.15</v>
      </c>
      <c r="K20" s="30">
        <f aca="true" t="shared" si="5" ref="K18:K26">SUM(B20:J20)</f>
        <v>662548.3300000001</v>
      </c>
      <c r="L20"/>
      <c r="M20"/>
      <c r="N20"/>
    </row>
    <row r="21" spans="1:14" ht="16.5" customHeight="1">
      <c r="A21" s="18" t="s">
        <v>25</v>
      </c>
      <c r="B21" s="30">
        <v>18727.46</v>
      </c>
      <c r="C21" s="30">
        <v>27477.28</v>
      </c>
      <c r="D21" s="30">
        <v>27947.86</v>
      </c>
      <c r="E21" s="30">
        <v>15809.29</v>
      </c>
      <c r="F21" s="30">
        <v>18711.33</v>
      </c>
      <c r="G21" s="30">
        <v>15640.02</v>
      </c>
      <c r="H21" s="30">
        <v>23362.8</v>
      </c>
      <c r="I21" s="30">
        <v>31702.45</v>
      </c>
      <c r="J21" s="30">
        <v>8590.73</v>
      </c>
      <c r="K21" s="30">
        <f t="shared" si="5"/>
        <v>187969.22000000003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1048.92</v>
      </c>
      <c r="C24" s="30">
        <v>1028.04</v>
      </c>
      <c r="D24" s="30">
        <v>1413.26</v>
      </c>
      <c r="E24" s="30">
        <v>751.88</v>
      </c>
      <c r="F24" s="30">
        <v>856.31</v>
      </c>
      <c r="G24" s="30">
        <v>997.87</v>
      </c>
      <c r="H24" s="30">
        <v>898.08</v>
      </c>
      <c r="I24" s="30">
        <v>1137.11</v>
      </c>
      <c r="J24" s="30">
        <v>276.15</v>
      </c>
      <c r="K24" s="30">
        <f t="shared" si="5"/>
        <v>8407.619999999999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-69575.48000000001</v>
      </c>
      <c r="C29" s="30">
        <f t="shared" si="6"/>
        <v>-76970.15000000001</v>
      </c>
      <c r="D29" s="30">
        <f t="shared" si="6"/>
        <v>-968021.74</v>
      </c>
      <c r="E29" s="30">
        <f t="shared" si="6"/>
        <v>-496178.95</v>
      </c>
      <c r="F29" s="30">
        <f t="shared" si="6"/>
        <v>-49536.04</v>
      </c>
      <c r="G29" s="30">
        <f t="shared" si="6"/>
        <v>-34271.99</v>
      </c>
      <c r="H29" s="30">
        <f t="shared" si="6"/>
        <v>-608485.11</v>
      </c>
      <c r="I29" s="30">
        <f t="shared" si="6"/>
        <v>-73115.04</v>
      </c>
      <c r="J29" s="30">
        <f t="shared" si="6"/>
        <v>-15680.6</v>
      </c>
      <c r="K29" s="30">
        <f aca="true" t="shared" si="7" ref="K29:K37">SUM(B29:J29)</f>
        <v>-2391835.1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-63742.8</v>
      </c>
      <c r="C30" s="30">
        <f t="shared" si="8"/>
        <v>-71253.6</v>
      </c>
      <c r="D30" s="30">
        <f t="shared" si="8"/>
        <v>-76225.6</v>
      </c>
      <c r="E30" s="30">
        <f t="shared" si="8"/>
        <v>-41998</v>
      </c>
      <c r="F30" s="30">
        <f t="shared" si="8"/>
        <v>-44774.4</v>
      </c>
      <c r="G30" s="30">
        <f t="shared" si="8"/>
        <v>-28723.2</v>
      </c>
      <c r="H30" s="30">
        <f t="shared" si="8"/>
        <v>-27491.2</v>
      </c>
      <c r="I30" s="30">
        <f t="shared" si="8"/>
        <v>-66792</v>
      </c>
      <c r="J30" s="30">
        <f t="shared" si="8"/>
        <v>-8373.2</v>
      </c>
      <c r="K30" s="30">
        <f t="shared" si="7"/>
        <v>-429374.00000000006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-63742.8</v>
      </c>
      <c r="C31" s="30">
        <f aca="true" t="shared" si="9" ref="C31:J31">-ROUND((C9)*$E$3,2)</f>
        <v>-71253.6</v>
      </c>
      <c r="D31" s="30">
        <f t="shared" si="9"/>
        <v>-76225.6</v>
      </c>
      <c r="E31" s="30">
        <f t="shared" si="9"/>
        <v>-41998</v>
      </c>
      <c r="F31" s="30">
        <f t="shared" si="9"/>
        <v>-44774.4</v>
      </c>
      <c r="G31" s="30">
        <f t="shared" si="9"/>
        <v>-28723.2</v>
      </c>
      <c r="H31" s="30">
        <f t="shared" si="9"/>
        <v>-27491.2</v>
      </c>
      <c r="I31" s="30">
        <f t="shared" si="9"/>
        <v>-66792</v>
      </c>
      <c r="J31" s="30">
        <f t="shared" si="9"/>
        <v>-8373.2</v>
      </c>
      <c r="K31" s="30">
        <f t="shared" si="7"/>
        <v>-429374.00000000006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-5832.68</v>
      </c>
      <c r="C35" s="27">
        <f t="shared" si="10"/>
        <v>-5716.55</v>
      </c>
      <c r="D35" s="27">
        <f t="shared" si="10"/>
        <v>-891796.14</v>
      </c>
      <c r="E35" s="27">
        <f t="shared" si="10"/>
        <v>-454180.95</v>
      </c>
      <c r="F35" s="27">
        <f t="shared" si="10"/>
        <v>-4761.64</v>
      </c>
      <c r="G35" s="27">
        <f t="shared" si="10"/>
        <v>-5548.79</v>
      </c>
      <c r="H35" s="27">
        <f t="shared" si="10"/>
        <v>-580993.91</v>
      </c>
      <c r="I35" s="27">
        <f t="shared" si="10"/>
        <v>-6323.04</v>
      </c>
      <c r="J35" s="27">
        <f t="shared" si="10"/>
        <v>-7307.4</v>
      </c>
      <c r="K35" s="30">
        <f t="shared" si="7"/>
        <v>-1962461.1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-864000</v>
      </c>
      <c r="E44" s="17">
        <v>-450000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-1890000</v>
      </c>
      <c r="L44" s="24"/>
      <c r="M44"/>
      <c r="N44"/>
    </row>
    <row r="45" spans="1:14" s="23" customFormat="1" ht="16.5" customHeight="1">
      <c r="A45" s="25" t="s">
        <v>68</v>
      </c>
      <c r="B45" s="17">
        <v>-5832.68</v>
      </c>
      <c r="C45" s="17">
        <v>-5716.55</v>
      </c>
      <c r="D45" s="17">
        <v>-7858.64</v>
      </c>
      <c r="E45" s="17">
        <v>-4180.95</v>
      </c>
      <c r="F45" s="17">
        <v>-4761.64</v>
      </c>
      <c r="G45" s="17">
        <v>-5548.79</v>
      </c>
      <c r="H45" s="17">
        <v>-4993.91</v>
      </c>
      <c r="I45" s="17">
        <v>-6323.04</v>
      </c>
      <c r="J45" s="17">
        <v>-1535.6</v>
      </c>
      <c r="K45" s="17">
        <f>SUM(B45:J45)</f>
        <v>-46751.8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772654.17</v>
      </c>
      <c r="C49" s="27">
        <f>IF(C18+C29+C50&lt;0,0,C18+C29+C50)</f>
        <v>747261.8</v>
      </c>
      <c r="D49" s="27">
        <f>IF(D18+D29+D50&lt;0,0,D18+D29+D50)</f>
        <v>165305.33999999985</v>
      </c>
      <c r="E49" s="27">
        <f>IF(E18+E29+E50&lt;0,0,E18+E29+E50)</f>
        <v>107329.14000000007</v>
      </c>
      <c r="F49" s="27">
        <f>IF(F18+F29+F50&lt;0,0,F18+F29+F50)</f>
        <v>636714.5700000001</v>
      </c>
      <c r="G49" s="27">
        <f>IF(G18+G29+G50&lt;0,0,G18+G29+G50)</f>
        <v>766876.1900000002</v>
      </c>
      <c r="H49" s="27">
        <f>IF(H18+H29+H50&lt;0,0,H18+H29+H50)</f>
        <v>111596.32999999996</v>
      </c>
      <c r="I49" s="27">
        <f>IF(I18+I29+I50&lt;0,0,I18+I29+I50)</f>
        <v>838193.3599999999</v>
      </c>
      <c r="J49" s="27">
        <f>IF(J18+J29+J50&lt;0,0,J18+J29+J50)</f>
        <v>206573.47999999995</v>
      </c>
      <c r="K49" s="20">
        <f>SUM(B49:J49)</f>
        <v>4352504.380000001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772654.17</v>
      </c>
      <c r="C55" s="10">
        <f t="shared" si="11"/>
        <v>747261.8</v>
      </c>
      <c r="D55" s="10">
        <f t="shared" si="11"/>
        <v>165305.34</v>
      </c>
      <c r="E55" s="10">
        <f t="shared" si="11"/>
        <v>107329.15</v>
      </c>
      <c r="F55" s="10">
        <f t="shared" si="11"/>
        <v>636714.58</v>
      </c>
      <c r="G55" s="10">
        <f t="shared" si="11"/>
        <v>766876.19</v>
      </c>
      <c r="H55" s="10">
        <f t="shared" si="11"/>
        <v>111596.33</v>
      </c>
      <c r="I55" s="10">
        <f>SUM(I56:I68)</f>
        <v>838193.35</v>
      </c>
      <c r="J55" s="10">
        <f t="shared" si="11"/>
        <v>206573.49</v>
      </c>
      <c r="K55" s="5">
        <f>SUM(K56:K68)</f>
        <v>4352504.4</v>
      </c>
      <c r="L55" s="9"/>
    </row>
    <row r="56" spans="1:11" ht="16.5" customHeight="1">
      <c r="A56" s="7" t="s">
        <v>56</v>
      </c>
      <c r="B56" s="8">
        <v>675608.81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675608.81</v>
      </c>
    </row>
    <row r="57" spans="1:11" ht="16.5" customHeight="1">
      <c r="A57" s="7" t="s">
        <v>57</v>
      </c>
      <c r="B57" s="8">
        <v>97045.36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97045.36</v>
      </c>
    </row>
    <row r="58" spans="1:11" ht="16.5" customHeight="1">
      <c r="A58" s="7" t="s">
        <v>4</v>
      </c>
      <c r="B58" s="6">
        <v>0</v>
      </c>
      <c r="C58" s="8">
        <v>747261.8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747261.8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165305.34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165305.34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107329.15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107329.15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636714.58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636714.58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766876.19</v>
      </c>
      <c r="H62" s="6">
        <v>0</v>
      </c>
      <c r="I62" s="6">
        <v>0</v>
      </c>
      <c r="J62" s="6">
        <v>0</v>
      </c>
      <c r="K62" s="5">
        <f t="shared" si="12"/>
        <v>766876.19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111596.33</v>
      </c>
      <c r="I63" s="6">
        <v>0</v>
      </c>
      <c r="J63" s="6">
        <v>0</v>
      </c>
      <c r="K63" s="5">
        <f t="shared" si="12"/>
        <v>111596.33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309963.9</v>
      </c>
      <c r="J65" s="6">
        <v>0</v>
      </c>
      <c r="K65" s="5">
        <f t="shared" si="12"/>
        <v>309963.9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528229.45</v>
      </c>
      <c r="J66" s="6">
        <v>0</v>
      </c>
      <c r="K66" s="5">
        <f t="shared" si="12"/>
        <v>528229.45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206573.49</v>
      </c>
      <c r="K67" s="5">
        <f t="shared" si="12"/>
        <v>206573.49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2022-05-20T12:25:07Z</dcterms:modified>
  <cp:category/>
  <cp:version/>
  <cp:contentType/>
  <cp:contentStatus/>
</cp:coreProperties>
</file>