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<sst xmlns="http://schemas.openxmlformats.org/spreadsheetml/2006/main" count="76" uniqueCount="75">
  <si>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</si>
  <si>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</si>
  <si>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</si>
  <si>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</si>
  <si>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</si>
  <si>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</si>
  <si>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</si>
  <si>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</si>
  <si>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</si>
  <si>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</si>
  <si>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</si>
  <si>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</si>
  <si>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</si>
  <si>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</si>
  <si>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</si>
  <si>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</si>
  <si>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</si>
  <si>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</si>
  <si>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</si>
  <si>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</si>
  <si>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</si>
  <si>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</si>
  <si>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</si>
  <si>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</si>
  <si>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</si>
  <si>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</si>
  <si>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</si>
  <si>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</si>
  <si>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</si>
  <si>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</si>
  <si>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</si>
  <si>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</si>
  <si>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</si>
  <si>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</si>
  <si>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</si>
  <si>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</si>
  <si>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</si>
  <si>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</si>
  <si>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</si>
  <si>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</si>
  <si>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</si>
  <si>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</si>
  <si>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</si>
  <si>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</si>
  <si>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</si>
  <si>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</si>
  <si>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</si>
  <si>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</si>
  <si>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</si>
  <si>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</si>
  <si>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</si>
  <si>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</si>
  <si>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</si>
  <si>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</si>
  <si>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</si>
  <si>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</si>
  <si>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</si>
  <si>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</si>
  <si>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</si>
  <si>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</si>
  <si>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</si>
  <si>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</si>
  <si>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</si>
  <si>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</si>
  <si>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</si>
  <si>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17/05/22 - VENCIMENTO 24/05/22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</si>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</sst>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340858</v>
      </c>
      <c r="C7" s="46">
        <f t="shared" si="0"/>
        <v>279944</v>
      </c>
      <c r="D7" s="46">
        <f t="shared" si="0"/>
        <v>351962</v>
      </c>
      <c r="E7" s="46">
        <f t="shared" si="0"/>
        <v>190614</v>
      </c>
      <c r="F7" s="46">
        <f t="shared" si="0"/>
        <v>229647</v>
      </c>
      <c r="G7" s="46">
        <f t="shared" si="0"/>
        <v>227231</v>
      </c>
      <c r="H7" s="46">
        <f t="shared" si="0"/>
        <v>269734</v>
      </c>
      <c r="I7" s="46">
        <f t="shared" si="0"/>
        <v>378793</v>
      </c>
      <c r="J7" s="46">
        <f t="shared" si="0"/>
        <v>122026</v>
      </c>
      <c r="K7" s="46">
        <f t="shared" si="0"/>
        <v>2390809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19408</v>
      </c>
      <c r="C8" s="44">
        <f t="shared" si="1"/>
        <v>19633</v>
      </c>
      <c r="D8" s="44">
        <f t="shared" si="1"/>
        <v>19529</v>
      </c>
      <c r="E8" s="44">
        <f t="shared" si="1"/>
        <v>12894</v>
      </c>
      <c r="F8" s="44">
        <f t="shared" si="1"/>
        <v>13849</v>
      </c>
      <c r="G8" s="44">
        <f t="shared" si="1"/>
        <v>6816</v>
      </c>
      <c r="H8" s="44">
        <f t="shared" si="1"/>
        <v>6780</v>
      </c>
      <c r="I8" s="44">
        <f t="shared" si="1"/>
        <v>20543</v>
      </c>
      <c r="J8" s="44">
        <f t="shared" si="1"/>
        <v>4120</v>
      </c>
      <c r="K8" s="37">
        <f>SUM(B8:J8)</f>
        <v>123572</v>
      </c>
      <c r="L8"/>
      <c r="M8"/>
      <c r="N8"/>
    </row>
    <row r="9" spans="1:14" ht="16.5" customHeight="1">
      <c r="A9" s="22" t="s">
        <v>31</v>
      </c>
      <c r="B9" s="44">
        <v>19362</v>
      </c>
      <c r="C9" s="44">
        <v>19627</v>
      </c>
      <c r="D9" s="44">
        <v>19522</v>
      </c>
      <c r="E9" s="44">
        <v>12772</v>
      </c>
      <c r="F9" s="44">
        <v>13835</v>
      </c>
      <c r="G9" s="44">
        <v>6814</v>
      </c>
      <c r="H9" s="44">
        <v>6780</v>
      </c>
      <c r="I9" s="44">
        <v>20428</v>
      </c>
      <c r="J9" s="44">
        <v>4120</v>
      </c>
      <c r="K9" s="37">
        <f>SUM(B9:J9)</f>
        <v>123260</v>
      </c>
      <c r="L9"/>
      <c r="M9"/>
      <c r="N9"/>
    </row>
    <row r="10" spans="1:14" ht="16.5" customHeight="1">
      <c r="A10" s="22" t="s">
        <v>30</v>
      </c>
      <c r="B10" s="44">
        <v>46</v>
      </c>
      <c r="C10" s="44">
        <v>6</v>
      </c>
      <c r="D10" s="44">
        <v>7</v>
      </c>
      <c r="E10" s="44">
        <v>122</v>
      </c>
      <c r="F10" s="44">
        <v>14</v>
      </c>
      <c r="G10" s="44">
        <v>2</v>
      </c>
      <c r="H10" s="44">
        <v>0</v>
      </c>
      <c r="I10" s="44">
        <v>115</v>
      </c>
      <c r="J10" s="44">
        <v>0</v>
      </c>
      <c r="K10" s="37">
        <f>SUM(B10:J10)</f>
        <v>312</v>
      </c>
      <c r="L10"/>
      <c r="M10"/>
      <c r="N10"/>
    </row>
    <row r="11" spans="1:14" ht="16.5" customHeight="1">
      <c r="A11" s="43" t="s">
        <v>29</v>
      </c>
      <c r="B11" s="42">
        <v>321450</v>
      </c>
      <c r="C11" s="42">
        <v>260311</v>
      </c>
      <c r="D11" s="42">
        <v>332433</v>
      </c>
      <c r="E11" s="42">
        <v>177720</v>
      </c>
      <c r="F11" s="42">
        <v>215798</v>
      </c>
      <c r="G11" s="42">
        <v>220415</v>
      </c>
      <c r="H11" s="42">
        <v>262954</v>
      </c>
      <c r="I11" s="42">
        <v>358250</v>
      </c>
      <c r="J11" s="42">
        <v>117906</v>
      </c>
      <c r="K11" s="37">
        <f>SUM(B11:J11)</f>
        <v>2267237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1.119180142240341</v>
      </c>
      <c r="C16" s="38">
        <v>1.169359640900246</v>
      </c>
      <c r="D16" s="38">
        <v>1.038495046135511</v>
      </c>
      <c r="E16" s="38">
        <v>1.354250831162925</v>
      </c>
      <c r="F16" s="38">
        <v>1.059542001606003</v>
      </c>
      <c r="G16" s="38">
        <v>1.168975558740492</v>
      </c>
      <c r="H16" s="38">
        <v>1.114118361078559</v>
      </c>
      <c r="I16" s="38">
        <v>1.09881011157338</v>
      </c>
      <c r="J16" s="38">
        <v>1.061988907377452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1562646.03</v>
      </c>
      <c r="C18" s="35">
        <f aca="true" t="shared" si="2" ref="C18:J18">SUM(C19:C26)</f>
        <v>1478227.61</v>
      </c>
      <c r="D18" s="35">
        <f t="shared" si="2"/>
        <v>1825338.9799999997</v>
      </c>
      <c r="E18" s="35">
        <f t="shared" si="2"/>
        <v>1121398.35</v>
      </c>
      <c r="F18" s="35">
        <f t="shared" si="2"/>
        <v>1119435.4200000002</v>
      </c>
      <c r="G18" s="35">
        <f t="shared" si="2"/>
        <v>1227540.3599999999</v>
      </c>
      <c r="H18" s="35">
        <f t="shared" si="2"/>
        <v>1115478.5900000003</v>
      </c>
      <c r="I18" s="35">
        <f t="shared" si="2"/>
        <v>1570655.02</v>
      </c>
      <c r="J18" s="35">
        <f t="shared" si="2"/>
        <v>543245.1599999999</v>
      </c>
      <c r="K18" s="35">
        <f>SUM(B18:J18)</f>
        <v>11563965.52</v>
      </c>
      <c r="L18"/>
      <c r="M18"/>
      <c r="N18"/>
    </row>
    <row r="19" spans="1:14" ht="16.5" customHeight="1">
      <c r="A19" s="18" t="s">
        <v>71</v>
      </c>
      <c r="B19" s="60">
        <f>ROUND((B13+B14)*B7,2)</f>
        <v>1360807.39</v>
      </c>
      <c r="C19" s="60">
        <f aca="true" t="shared" si="3" ref="C19:J19">ROUND((C13+C14)*C7,2)</f>
        <v>1227806.39</v>
      </c>
      <c r="D19" s="60">
        <f t="shared" si="3"/>
        <v>1711239.24</v>
      </c>
      <c r="E19" s="60">
        <f t="shared" si="3"/>
        <v>805782.56</v>
      </c>
      <c r="F19" s="60">
        <f t="shared" si="3"/>
        <v>1027325.85</v>
      </c>
      <c r="G19" s="60">
        <f t="shared" si="3"/>
        <v>1026811.44</v>
      </c>
      <c r="H19" s="60">
        <f t="shared" si="3"/>
        <v>970502.93</v>
      </c>
      <c r="I19" s="60">
        <f t="shared" si="3"/>
        <v>1376723.16</v>
      </c>
      <c r="J19" s="60">
        <f t="shared" si="3"/>
        <v>501819.72</v>
      </c>
      <c r="K19" s="30">
        <f>SUM(B19:J19)</f>
        <v>10008818.68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162181.22</v>
      </c>
      <c r="C20" s="30">
        <f t="shared" si="4"/>
        <v>207940.85</v>
      </c>
      <c r="D20" s="30">
        <f t="shared" si="4"/>
        <v>65874.23</v>
      </c>
      <c r="E20" s="30">
        <f t="shared" si="4"/>
        <v>285449.14</v>
      </c>
      <c r="F20" s="30">
        <f t="shared" si="4"/>
        <v>61169.04</v>
      </c>
      <c r="G20" s="30">
        <f t="shared" si="4"/>
        <v>173506.04</v>
      </c>
      <c r="H20" s="30">
        <f t="shared" si="4"/>
        <v>110752.2</v>
      </c>
      <c r="I20" s="30">
        <f t="shared" si="4"/>
        <v>136034.17</v>
      </c>
      <c r="J20" s="30">
        <f t="shared" si="4"/>
        <v>31107.26</v>
      </c>
      <c r="K20" s="30">
        <f aca="true" t="shared" si="5" ref="K18:K26">SUM(B20:J20)</f>
        <v>1234014.15</v>
      </c>
      <c r="L20"/>
      <c r="M20"/>
      <c r="N20"/>
    </row>
    <row r="21" spans="1:14" ht="16.5" customHeight="1">
      <c r="A21" s="18" t="s">
        <v>25</v>
      </c>
      <c r="B21" s="30">
        <v>35929.62</v>
      </c>
      <c r="C21" s="30">
        <v>37435.01</v>
      </c>
      <c r="D21" s="30">
        <v>41262.49</v>
      </c>
      <c r="E21" s="30">
        <v>25694.48</v>
      </c>
      <c r="F21" s="30">
        <v>27900.6</v>
      </c>
      <c r="G21" s="30">
        <v>24024.99</v>
      </c>
      <c r="H21" s="30">
        <v>29631.86</v>
      </c>
      <c r="I21" s="30">
        <v>52635.17</v>
      </c>
      <c r="J21" s="30">
        <v>13474.33</v>
      </c>
      <c r="K21" s="30">
        <f t="shared" si="5"/>
        <v>287988.55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1185.84</v>
      </c>
      <c r="C24" s="30">
        <v>1123.18</v>
      </c>
      <c r="D24" s="30">
        <v>1385.42</v>
      </c>
      <c r="E24" s="30">
        <v>851.67</v>
      </c>
      <c r="F24" s="30">
        <v>849.35</v>
      </c>
      <c r="G24" s="30">
        <v>932.89</v>
      </c>
      <c r="H24" s="30">
        <v>847.03</v>
      </c>
      <c r="I24" s="30">
        <v>1192.8</v>
      </c>
      <c r="J24" s="30">
        <v>413.07</v>
      </c>
      <c r="K24" s="30">
        <f t="shared" si="5"/>
        <v>8781.25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-233529.93999999997</v>
      </c>
      <c r="C29" s="30">
        <f t="shared" si="6"/>
        <v>-99415.47</v>
      </c>
      <c r="D29" s="30">
        <f t="shared" si="6"/>
        <v>1099551.71</v>
      </c>
      <c r="E29" s="30">
        <f t="shared" si="6"/>
        <v>454384.28</v>
      </c>
      <c r="F29" s="30">
        <f t="shared" si="6"/>
        <v>-65596.93</v>
      </c>
      <c r="G29" s="30">
        <f t="shared" si="6"/>
        <v>-219541.64</v>
      </c>
      <c r="H29" s="30">
        <f t="shared" si="6"/>
        <v>825990.3099999999</v>
      </c>
      <c r="I29" s="30">
        <f t="shared" si="6"/>
        <v>-144062.58</v>
      </c>
      <c r="J29" s="30">
        <f t="shared" si="6"/>
        <v>-40865.06</v>
      </c>
      <c r="K29" s="30">
        <f aca="true" t="shared" si="7" ref="K29:K37">SUM(B29:J29)</f>
        <v>1576914.68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-226935.90999999997</v>
      </c>
      <c r="C30" s="30">
        <f t="shared" si="8"/>
        <v>-93169.85</v>
      </c>
      <c r="D30" s="30">
        <f t="shared" si="8"/>
        <v>-132807</v>
      </c>
      <c r="E30" s="30">
        <f t="shared" si="8"/>
        <v>-197879.89</v>
      </c>
      <c r="F30" s="30">
        <f t="shared" si="8"/>
        <v>-60874</v>
      </c>
      <c r="G30" s="30">
        <f t="shared" si="8"/>
        <v>-214354.16</v>
      </c>
      <c r="H30" s="30">
        <f t="shared" si="8"/>
        <v>-60299.67</v>
      </c>
      <c r="I30" s="30">
        <f t="shared" si="8"/>
        <v>-137429.84</v>
      </c>
      <c r="J30" s="30">
        <f t="shared" si="8"/>
        <v>-32796.32</v>
      </c>
      <c r="K30" s="30">
        <f t="shared" si="7"/>
        <v>-1156546.6400000001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-85192.8</v>
      </c>
      <c r="C31" s="30">
        <f aca="true" t="shared" si="9" ref="C31:J31">-ROUND((C9)*$E$3,2)</f>
        <v>-86358.8</v>
      </c>
      <c r="D31" s="30">
        <f t="shared" si="9"/>
        <v>-85896.8</v>
      </c>
      <c r="E31" s="30">
        <f t="shared" si="9"/>
        <v>-56196.8</v>
      </c>
      <c r="F31" s="30">
        <f t="shared" si="9"/>
        <v>-60874</v>
      </c>
      <c r="G31" s="30">
        <f t="shared" si="9"/>
        <v>-29981.6</v>
      </c>
      <c r="H31" s="30">
        <f t="shared" si="9"/>
        <v>-29832</v>
      </c>
      <c r="I31" s="30">
        <f t="shared" si="9"/>
        <v>-89883.2</v>
      </c>
      <c r="J31" s="30">
        <f t="shared" si="9"/>
        <v>-18128</v>
      </c>
      <c r="K31" s="30">
        <f t="shared" si="7"/>
        <v>-542344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-141743.11</v>
      </c>
      <c r="C34" s="30">
        <v>-6811.05</v>
      </c>
      <c r="D34" s="30">
        <v>-46910.2</v>
      </c>
      <c r="E34" s="30">
        <v>-141683.09</v>
      </c>
      <c r="F34" s="26">
        <v>0</v>
      </c>
      <c r="G34" s="30">
        <v>-184372.56</v>
      </c>
      <c r="H34" s="30">
        <v>-30467.67</v>
      </c>
      <c r="I34" s="30">
        <v>-47546.64</v>
      </c>
      <c r="J34" s="30">
        <v>-14668.32</v>
      </c>
      <c r="K34" s="30">
        <f t="shared" si="7"/>
        <v>-614202.6399999999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-6594.03</v>
      </c>
      <c r="C35" s="27">
        <f t="shared" si="10"/>
        <v>-6245.62</v>
      </c>
      <c r="D35" s="27">
        <f t="shared" si="10"/>
        <v>1232358.71</v>
      </c>
      <c r="E35" s="27">
        <f t="shared" si="10"/>
        <v>652264.17</v>
      </c>
      <c r="F35" s="27">
        <f t="shared" si="10"/>
        <v>-4722.93</v>
      </c>
      <c r="G35" s="27">
        <f t="shared" si="10"/>
        <v>-5187.48</v>
      </c>
      <c r="H35" s="27">
        <f t="shared" si="10"/>
        <v>886289.98</v>
      </c>
      <c r="I35" s="27">
        <f t="shared" si="10"/>
        <v>-6632.74</v>
      </c>
      <c r="J35" s="27">
        <f t="shared" si="10"/>
        <v>-8068.74</v>
      </c>
      <c r="K35" s="30">
        <f t="shared" si="7"/>
        <v>2733461.3199999994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2610000</v>
      </c>
      <c r="E43" s="17">
        <v>1422000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5814000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-6594.03</v>
      </c>
      <c r="C45" s="17">
        <v>-6245.62</v>
      </c>
      <c r="D45" s="17">
        <v>-7703.79</v>
      </c>
      <c r="E45" s="17">
        <v>-4735.83</v>
      </c>
      <c r="F45" s="17">
        <v>-4722.93</v>
      </c>
      <c r="G45" s="17">
        <v>-5187.48</v>
      </c>
      <c r="H45" s="17">
        <v>-4710.02</v>
      </c>
      <c r="I45" s="17">
        <v>-6632.74</v>
      </c>
      <c r="J45" s="17">
        <v>-2296.94</v>
      </c>
      <c r="K45" s="17">
        <f>SUM(B45:J45)</f>
        <v>-48829.38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1329116.09</v>
      </c>
      <c r="C49" s="27">
        <f>IF(C18+C29+C50&lt;0,0,C18+C29+C50)</f>
        <v>1378812.1400000001</v>
      </c>
      <c r="D49" s="27">
        <f>IF(D18+D29+D50&lt;0,0,D18+D29+D50)</f>
        <v>2924890.6899999995</v>
      </c>
      <c r="E49" s="27">
        <f>IF(E18+E29+E50&lt;0,0,E18+E29+E50)</f>
        <v>1575782.6300000001</v>
      </c>
      <c r="F49" s="27">
        <f>IF(F18+F29+F50&lt;0,0,F18+F29+F50)</f>
        <v>1053838.4900000002</v>
      </c>
      <c r="G49" s="27">
        <f>IF(G18+G29+G50&lt;0,0,G18+G29+G50)</f>
        <v>1007998.7199999999</v>
      </c>
      <c r="H49" s="27">
        <f>IF(H18+H29+H50&lt;0,0,H18+H29+H50)</f>
        <v>1941468.9000000004</v>
      </c>
      <c r="I49" s="27">
        <f>IF(I18+I29+I50&lt;0,0,I18+I29+I50)</f>
        <v>1426592.44</v>
      </c>
      <c r="J49" s="27">
        <f>IF(J18+J29+J50&lt;0,0,J18+J29+J50)</f>
        <v>502380.0999999999</v>
      </c>
      <c r="K49" s="20">
        <f>SUM(B49:J49)</f>
        <v>13140880.2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1329116.0899999999</v>
      </c>
      <c r="C55" s="10">
        <f t="shared" si="11"/>
        <v>1378812.14</v>
      </c>
      <c r="D55" s="10">
        <f t="shared" si="11"/>
        <v>2924890.69</v>
      </c>
      <c r="E55" s="10">
        <f t="shared" si="11"/>
        <v>1575782.64</v>
      </c>
      <c r="F55" s="10">
        <f t="shared" si="11"/>
        <v>1053838.49</v>
      </c>
      <c r="G55" s="10">
        <f t="shared" si="11"/>
        <v>1007998.71</v>
      </c>
      <c r="H55" s="10">
        <f t="shared" si="11"/>
        <v>1941468.9</v>
      </c>
      <c r="I55" s="10">
        <f>SUM(I56:I68)</f>
        <v>1426592.44</v>
      </c>
      <c r="J55" s="10">
        <f t="shared" si="11"/>
        <v>502380.09</v>
      </c>
      <c r="K55" s="5">
        <f>SUM(K56:K68)</f>
        <v>13140880.190000001</v>
      </c>
      <c r="L55" s="9"/>
    </row>
    <row r="56" spans="1:11" ht="16.5" customHeight="1">
      <c r="A56" s="7" t="s">
        <v>56</v>
      </c>
      <c r="B56" s="8">
        <v>1161248.73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1161248.73</v>
      </c>
    </row>
    <row r="57" spans="1:11" ht="16.5" customHeight="1">
      <c r="A57" s="7" t="s">
        <v>57</v>
      </c>
      <c r="B57" s="8">
        <v>167867.36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167867.36</v>
      </c>
    </row>
    <row r="58" spans="1:11" ht="16.5" customHeight="1">
      <c r="A58" s="7" t="s">
        <v>4</v>
      </c>
      <c r="B58" s="6">
        <v>0</v>
      </c>
      <c r="C58" s="8">
        <v>1378812.14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1378812.14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2924890.69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2924890.69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1575782.64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1575782.64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1053838.49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1053838.49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1007998.71</v>
      </c>
      <c r="H62" s="6">
        <v>0</v>
      </c>
      <c r="I62" s="6">
        <v>0</v>
      </c>
      <c r="J62" s="6">
        <v>0</v>
      </c>
      <c r="K62" s="5">
        <f t="shared" si="12"/>
        <v>1007998.71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1941468.9</v>
      </c>
      <c r="I63" s="6">
        <v>0</v>
      </c>
      <c r="J63" s="6">
        <v>0</v>
      </c>
      <c r="K63" s="5">
        <f t="shared" si="12"/>
        <v>1941468.9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535685.46</v>
      </c>
      <c r="J65" s="6">
        <v>0</v>
      </c>
      <c r="K65" s="5">
        <f t="shared" si="12"/>
        <v>535685.46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890906.98</v>
      </c>
      <c r="J66" s="6">
        <v>0</v>
      </c>
      <c r="K66" s="5">
        <f t="shared" si="12"/>
        <v>890906.98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502380.09</v>
      </c>
      <c r="K67" s="5">
        <f t="shared" si="12"/>
        <v>502380.09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2022-05-24T17:35:48Z</dcterms:modified>
  <cp:category/>
  <cp:version/>
  <cp:contentType/>
  <cp:contentStatus/>
</cp:coreProperties>
</file>