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<sst xmlns="http://schemas.openxmlformats.org/spreadsheetml/2006/main" count="77" uniqueCount="76">
  <si>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</si>
  <si>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</si>
  <si>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</si>
  <si>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</si>
  <si>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</si>
  <si>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</si>
  <si>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</si>
  <si>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</si>
  <si>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</si>
  <si>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</si>
  <si>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</si>
  <si>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</si>
  <si>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</si>
  <si>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</si>
  <si>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</si>
  <si>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</si>
  <si>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</si>
  <si>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</si>
  <si>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</si>
  <si>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</si>
  <si>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</si>
  <si>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</si>
  <si>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</si>
  <si>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</si>
  <si>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</si>
  <si>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</si>
  <si>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</si>
  <si>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</si>
  <si>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</si>
  <si>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</si>
  <si>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</si>
  <si>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</si>
  <si>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</si>
  <si>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</si>
  <si>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</si>
  <si>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</si>
  <si>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</si>
  <si>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</si>
  <si>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</si>
  <si>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</si>
  <si>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</si>
  <si>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</si>
  <si>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</si>
  <si>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</si>
  <si>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</si>
  <si>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</si>
  <si>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</si>
  <si>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</si>
  <si>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</si>
  <si>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</si>
  <si>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</si>
  <si>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</si>
  <si>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</si>
  <si>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</si>
  <si>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</si>
  <si>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</si>
  <si>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</si>
  <si>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</si>
  <si>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</si>
  <si>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</si>
  <si>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</si>
  <si>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</si>
  <si>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</si>
  <si>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</si>
  <si>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20/05/22 - VENCIMENTO 27/05/22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</si>
  <si>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</si>
  <si>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</si>
  <si>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</si>
  <si>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</si>
  <si>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</si>
  <si>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</si>
  <si>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</si>
  <si>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</si>
  <si>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</si>
  <si>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</si>
  <si>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Tarifa combustível e fator de transição de 01 a 19/05/22.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</si>
</sst>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46</v>
      </c>
      <c r="B4" s="58" t="s">
        <v>45</v>
      </c>
      <c r="C4" s="59"/>
      <c r="D4" s="59"/>
      <c r="E4" s="59"/>
      <c r="F4" s="59"/>
      <c r="G4" s="59"/>
      <c r="H4" s="59"/>
      <c r="I4" s="59"/>
      <c r="J4" s="59"/>
      <c r="K4" s="57" t="s">
        <v>44</v>
      </c>
    </row>
    <row r="5" spans="1:11" ht="43.5" customHeight="1">
      <c r="A5" s="57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7"/>
    </row>
    <row r="6" spans="1:11" ht="18.75" customHeight="1">
      <c r="A6" s="57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7"/>
    </row>
    <row r="7" spans="1:14" ht="16.5" customHeight="1">
      <c r="A7" s="13" t="s">
        <v>32</v>
      </c>
      <c r="B7" s="46">
        <f aca="true" t="shared" si="0" ref="B7:K7">B8+B11</f>
        <v>322336</v>
      </c>
      <c r="C7" s="46">
        <f t="shared" si="0"/>
        <v>261941</v>
      </c>
      <c r="D7" s="46">
        <f t="shared" si="0"/>
        <v>335520</v>
      </c>
      <c r="E7" s="46">
        <f t="shared" si="0"/>
        <v>179681</v>
      </c>
      <c r="F7" s="46">
        <f t="shared" si="0"/>
        <v>223878</v>
      </c>
      <c r="G7" s="46">
        <f t="shared" si="0"/>
        <v>223679</v>
      </c>
      <c r="H7" s="46">
        <f t="shared" si="0"/>
        <v>265019</v>
      </c>
      <c r="I7" s="46">
        <f t="shared" si="0"/>
        <v>366192</v>
      </c>
      <c r="J7" s="46">
        <f t="shared" si="0"/>
        <v>118545</v>
      </c>
      <c r="K7" s="46">
        <f t="shared" si="0"/>
        <v>2296791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19298</v>
      </c>
      <c r="C8" s="44">
        <f t="shared" si="1"/>
        <v>19420</v>
      </c>
      <c r="D8" s="44">
        <f t="shared" si="1"/>
        <v>19707</v>
      </c>
      <c r="E8" s="44">
        <f t="shared" si="1"/>
        <v>12755</v>
      </c>
      <c r="F8" s="44">
        <f t="shared" si="1"/>
        <v>14026</v>
      </c>
      <c r="G8" s="44">
        <f t="shared" si="1"/>
        <v>7460</v>
      </c>
      <c r="H8" s="44">
        <f t="shared" si="1"/>
        <v>6992</v>
      </c>
      <c r="I8" s="44">
        <f t="shared" si="1"/>
        <v>20339</v>
      </c>
      <c r="J8" s="44">
        <f t="shared" si="1"/>
        <v>4077</v>
      </c>
      <c r="K8" s="37">
        <f>SUM(B8:J8)</f>
        <v>124074</v>
      </c>
      <c r="L8"/>
      <c r="M8"/>
      <c r="N8"/>
    </row>
    <row r="9" spans="1:14" ht="16.5" customHeight="1">
      <c r="A9" s="22" t="s">
        <v>30</v>
      </c>
      <c r="B9" s="44">
        <v>19253</v>
      </c>
      <c r="C9" s="44">
        <v>19417</v>
      </c>
      <c r="D9" s="44">
        <v>19700</v>
      </c>
      <c r="E9" s="44">
        <v>12636</v>
      </c>
      <c r="F9" s="44">
        <v>14014</v>
      </c>
      <c r="G9" s="44">
        <v>7456</v>
      </c>
      <c r="H9" s="44">
        <v>6992</v>
      </c>
      <c r="I9" s="44">
        <v>20239</v>
      </c>
      <c r="J9" s="44">
        <v>4077</v>
      </c>
      <c r="K9" s="37">
        <f>SUM(B9:J9)</f>
        <v>123784</v>
      </c>
      <c r="L9"/>
      <c r="M9"/>
      <c r="N9"/>
    </row>
    <row r="10" spans="1:14" ht="16.5" customHeight="1">
      <c r="A10" s="22" t="s">
        <v>29</v>
      </c>
      <c r="B10" s="44">
        <v>45</v>
      </c>
      <c r="C10" s="44">
        <v>3</v>
      </c>
      <c r="D10" s="44">
        <v>7</v>
      </c>
      <c r="E10" s="44">
        <v>119</v>
      </c>
      <c r="F10" s="44">
        <v>12</v>
      </c>
      <c r="G10" s="44">
        <v>4</v>
      </c>
      <c r="H10" s="44">
        <v>0</v>
      </c>
      <c r="I10" s="44">
        <v>100</v>
      </c>
      <c r="J10" s="44">
        <v>0</v>
      </c>
      <c r="K10" s="37">
        <f>SUM(B10:J10)</f>
        <v>290</v>
      </c>
      <c r="L10"/>
      <c r="M10"/>
      <c r="N10"/>
    </row>
    <row r="11" spans="1:14" ht="16.5" customHeight="1">
      <c r="A11" s="43" t="s">
        <v>28</v>
      </c>
      <c r="B11" s="42">
        <v>303038</v>
      </c>
      <c r="C11" s="42">
        <v>242521</v>
      </c>
      <c r="D11" s="42">
        <v>315813</v>
      </c>
      <c r="E11" s="42">
        <v>166926</v>
      </c>
      <c r="F11" s="42">
        <v>209852</v>
      </c>
      <c r="G11" s="42">
        <v>216219</v>
      </c>
      <c r="H11" s="42">
        <v>258027</v>
      </c>
      <c r="I11" s="42">
        <v>345853</v>
      </c>
      <c r="J11" s="42">
        <v>114468</v>
      </c>
      <c r="K11" s="37">
        <f>SUM(B11:J11)</f>
        <v>2172717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1.17859114242768</v>
      </c>
      <c r="C16" s="38">
        <v>1.245035854278652</v>
      </c>
      <c r="D16" s="38">
        <v>1.086549647074329</v>
      </c>
      <c r="E16" s="38">
        <v>1.433564447796665</v>
      </c>
      <c r="F16" s="38">
        <v>1.087370410833842</v>
      </c>
      <c r="G16" s="38">
        <v>1.185360694674922</v>
      </c>
      <c r="H16" s="38">
        <v>1.136654944459908</v>
      </c>
      <c r="I16" s="38">
        <v>1.138794857506807</v>
      </c>
      <c r="J16" s="38">
        <v>1.092409272117486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1580176.1199999999</v>
      </c>
      <c r="C18" s="35">
        <f aca="true" t="shared" si="2" ref="C18:J18">SUM(C19:C26)</f>
        <v>1494375.0400000003</v>
      </c>
      <c r="D18" s="35">
        <f t="shared" si="2"/>
        <v>1847080.24</v>
      </c>
      <c r="E18" s="35">
        <f t="shared" si="2"/>
        <v>1135863.22</v>
      </c>
      <c r="F18" s="35">
        <f t="shared" si="2"/>
        <v>1136588.95</v>
      </c>
      <c r="G18" s="35">
        <f t="shared" si="2"/>
        <v>1243703.3699999999</v>
      </c>
      <c r="H18" s="35">
        <f t="shared" si="2"/>
        <v>1134723.4300000004</v>
      </c>
      <c r="I18" s="35">
        <f t="shared" si="2"/>
        <v>1596962.2700000003</v>
      </c>
      <c r="J18" s="35">
        <f t="shared" si="2"/>
        <v>550833.13</v>
      </c>
      <c r="K18" s="35">
        <f>SUM(B18:J18)</f>
        <v>11720305.77</v>
      </c>
      <c r="L18"/>
      <c r="M18"/>
      <c r="N18"/>
    </row>
    <row r="19" spans="1:14" ht="16.5" customHeight="1">
      <c r="A19" s="18" t="s">
        <v>70</v>
      </c>
      <c r="B19" s="60">
        <f>ROUND((B13+B14)*B7,2)</f>
        <v>1306524.51</v>
      </c>
      <c r="C19" s="60">
        <f aca="true" t="shared" si="3" ref="C19:J19">ROUND((C13+C14)*C7,2)</f>
        <v>1166423.27</v>
      </c>
      <c r="D19" s="60">
        <f t="shared" si="3"/>
        <v>1656260.93</v>
      </c>
      <c r="E19" s="60">
        <f t="shared" si="3"/>
        <v>771172.88</v>
      </c>
      <c r="F19" s="60">
        <f t="shared" si="3"/>
        <v>1016831.49</v>
      </c>
      <c r="G19" s="60">
        <f t="shared" si="3"/>
        <v>1026216.88</v>
      </c>
      <c r="H19" s="60">
        <f t="shared" si="3"/>
        <v>968087.91</v>
      </c>
      <c r="I19" s="60">
        <f t="shared" si="3"/>
        <v>1351248.48</v>
      </c>
      <c r="J19" s="60">
        <f t="shared" si="3"/>
        <v>494960.94</v>
      </c>
      <c r="K19" s="30">
        <f>SUM(B19:J19)</f>
        <v>9757727.29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233333.7</v>
      </c>
      <c r="C20" s="30">
        <f t="shared" si="4"/>
        <v>285815.52</v>
      </c>
      <c r="D20" s="30">
        <f t="shared" si="4"/>
        <v>143348.8</v>
      </c>
      <c r="E20" s="30">
        <f t="shared" si="4"/>
        <v>334353.14</v>
      </c>
      <c r="F20" s="30">
        <f t="shared" si="4"/>
        <v>88840.99</v>
      </c>
      <c r="G20" s="30">
        <f t="shared" si="4"/>
        <v>190220.27</v>
      </c>
      <c r="H20" s="30">
        <f t="shared" si="4"/>
        <v>132294</v>
      </c>
      <c r="I20" s="30">
        <f t="shared" si="4"/>
        <v>187546.34</v>
      </c>
      <c r="J20" s="30">
        <f t="shared" si="4"/>
        <v>45738.98</v>
      </c>
      <c r="K20" s="30">
        <f aca="true" t="shared" si="5" ref="K18:K26">SUM(B20:J20)</f>
        <v>1641491.7400000002</v>
      </c>
      <c r="L20"/>
      <c r="M20"/>
      <c r="N20"/>
    </row>
    <row r="21" spans="1:14" ht="16.5" customHeight="1">
      <c r="A21" s="18" t="s">
        <v>24</v>
      </c>
      <c r="B21" s="30">
        <v>36592.43</v>
      </c>
      <c r="C21" s="30">
        <v>37093.21</v>
      </c>
      <c r="D21" s="30">
        <v>40509.81</v>
      </c>
      <c r="E21" s="30">
        <v>25865.03</v>
      </c>
      <c r="F21" s="30">
        <v>27874.22</v>
      </c>
      <c r="G21" s="30">
        <v>24068.33</v>
      </c>
      <c r="H21" s="30">
        <v>29747.6</v>
      </c>
      <c r="I21" s="30">
        <v>52898.76</v>
      </c>
      <c r="J21" s="30">
        <v>13289.36</v>
      </c>
      <c r="K21" s="30">
        <f t="shared" si="5"/>
        <v>287938.74999999994</v>
      </c>
      <c r="L21"/>
      <c r="M21"/>
      <c r="N21"/>
    </row>
    <row r="22" spans="1:14" ht="16.5" customHeight="1">
      <c r="A22" s="18" t="s">
        <v>23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71</v>
      </c>
      <c r="B24" s="30">
        <v>1183.52</v>
      </c>
      <c r="C24" s="30">
        <v>1120.86</v>
      </c>
      <c r="D24" s="30">
        <v>1383.1</v>
      </c>
      <c r="E24" s="30">
        <v>851.67</v>
      </c>
      <c r="F24" s="30">
        <v>851.67</v>
      </c>
      <c r="G24" s="30">
        <v>932.89</v>
      </c>
      <c r="H24" s="30">
        <v>849.35</v>
      </c>
      <c r="I24" s="30">
        <v>1197.45</v>
      </c>
      <c r="J24" s="30">
        <v>413.07</v>
      </c>
      <c r="K24" s="30">
        <f t="shared" si="5"/>
        <v>8783.58</v>
      </c>
      <c r="L24"/>
      <c r="M24"/>
      <c r="N24"/>
    </row>
    <row r="25" spans="1:14" ht="16.5" customHeight="1">
      <c r="A25" s="61" t="s">
        <v>72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855.11</v>
      </c>
      <c r="J25" s="30">
        <v>268.83</v>
      </c>
      <c r="K25" s="30">
        <f t="shared" si="5"/>
        <v>5624.55</v>
      </c>
      <c r="L25"/>
      <c r="M25"/>
      <c r="N25"/>
    </row>
    <row r="26" spans="1:14" ht="16.5" customHeight="1">
      <c r="A26" s="61" t="s">
        <v>73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222495.82999999996</v>
      </c>
      <c r="C29" s="30">
        <f t="shared" si="6"/>
        <v>245344.1</v>
      </c>
      <c r="D29" s="30">
        <f t="shared" si="6"/>
        <v>1635033.4000000001</v>
      </c>
      <c r="E29" s="30">
        <f t="shared" si="6"/>
        <v>-628110.24</v>
      </c>
      <c r="F29" s="30">
        <f t="shared" si="6"/>
        <v>191182.06</v>
      </c>
      <c r="G29" s="30">
        <f t="shared" si="6"/>
        <v>120492.57999999999</v>
      </c>
      <c r="H29" s="30">
        <f t="shared" si="6"/>
        <v>1107519.39</v>
      </c>
      <c r="I29" s="30">
        <f t="shared" si="6"/>
        <v>255741.34999999998</v>
      </c>
      <c r="J29" s="30">
        <f t="shared" si="6"/>
        <v>94072.92000000001</v>
      </c>
      <c r="K29" s="30">
        <f aca="true" t="shared" si="7" ref="K29:K37">SUM(B29:J29)</f>
        <v>3243771.39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-135956</v>
      </c>
      <c r="C30" s="30">
        <f t="shared" si="8"/>
        <v>-91638.89</v>
      </c>
      <c r="D30" s="30">
        <f t="shared" si="8"/>
        <v>-105440.11</v>
      </c>
      <c r="E30" s="30">
        <f t="shared" si="8"/>
        <v>-116210.27</v>
      </c>
      <c r="F30" s="30">
        <f t="shared" si="8"/>
        <v>-61661.6</v>
      </c>
      <c r="G30" s="30">
        <f t="shared" si="8"/>
        <v>-102850.38</v>
      </c>
      <c r="H30" s="30">
        <f t="shared" si="8"/>
        <v>-43370.78</v>
      </c>
      <c r="I30" s="30">
        <f t="shared" si="8"/>
        <v>-108723.99</v>
      </c>
      <c r="J30" s="30">
        <f t="shared" si="8"/>
        <v>-24007.809999999998</v>
      </c>
      <c r="K30" s="30">
        <f t="shared" si="7"/>
        <v>-789859.8300000001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-84713.2</v>
      </c>
      <c r="C31" s="30">
        <f aca="true" t="shared" si="9" ref="C31:J31">-ROUND((C9)*$E$3,2)</f>
        <v>-85434.8</v>
      </c>
      <c r="D31" s="30">
        <f t="shared" si="9"/>
        <v>-86680</v>
      </c>
      <c r="E31" s="30">
        <f t="shared" si="9"/>
        <v>-55598.4</v>
      </c>
      <c r="F31" s="30">
        <f t="shared" si="9"/>
        <v>-61661.6</v>
      </c>
      <c r="G31" s="30">
        <f t="shared" si="9"/>
        <v>-32806.4</v>
      </c>
      <c r="H31" s="30">
        <f t="shared" si="9"/>
        <v>-30764.8</v>
      </c>
      <c r="I31" s="30">
        <f t="shared" si="9"/>
        <v>-89051.6</v>
      </c>
      <c r="J31" s="30">
        <f t="shared" si="9"/>
        <v>-17938.8</v>
      </c>
      <c r="K31" s="30">
        <f t="shared" si="7"/>
        <v>-544649.6000000001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-51242.8</v>
      </c>
      <c r="C34" s="30">
        <v>-6204.09</v>
      </c>
      <c r="D34" s="30">
        <v>-18760.11</v>
      </c>
      <c r="E34" s="30">
        <v>-60611.87</v>
      </c>
      <c r="F34" s="26">
        <v>0</v>
      </c>
      <c r="G34" s="30">
        <v>-70043.98</v>
      </c>
      <c r="H34" s="30">
        <v>-12605.98</v>
      </c>
      <c r="I34" s="30">
        <v>-19672.39</v>
      </c>
      <c r="J34" s="30">
        <v>-6069.01</v>
      </c>
      <c r="K34" s="30">
        <f t="shared" si="7"/>
        <v>-245210.22999999998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-9881.89</v>
      </c>
      <c r="C35" s="27">
        <f t="shared" si="10"/>
        <v>-9818.57</v>
      </c>
      <c r="D35" s="27">
        <f t="shared" si="10"/>
        <v>1302399.0700000003</v>
      </c>
      <c r="E35" s="27">
        <f t="shared" si="10"/>
        <v>-774574.47</v>
      </c>
      <c r="F35" s="27">
        <f t="shared" si="10"/>
        <v>-17596.14</v>
      </c>
      <c r="G35" s="27">
        <f t="shared" si="10"/>
        <v>-75081.45999999999</v>
      </c>
      <c r="H35" s="27">
        <f t="shared" si="10"/>
        <v>880743.9999999999</v>
      </c>
      <c r="I35" s="27">
        <f t="shared" si="10"/>
        <v>-7077.58</v>
      </c>
      <c r="J35" s="27">
        <f t="shared" si="10"/>
        <v>-8068.74</v>
      </c>
      <c r="K35" s="30">
        <f t="shared" si="7"/>
        <v>1281044.2200000002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14</v>
      </c>
      <c r="B37" s="27">
        <v>-3300.76</v>
      </c>
      <c r="C37" s="27">
        <v>-3585.86</v>
      </c>
      <c r="D37" s="27">
        <v>-19972.55</v>
      </c>
      <c r="E37" s="27">
        <v>-4838.64</v>
      </c>
      <c r="F37" s="27">
        <v>-12860.31</v>
      </c>
      <c r="G37" s="27">
        <v>-69893.98</v>
      </c>
      <c r="H37" s="27">
        <v>-5533.07</v>
      </c>
      <c r="I37" s="27">
        <v>-419.03</v>
      </c>
      <c r="J37" s="27">
        <v>0</v>
      </c>
      <c r="K37" s="30">
        <f t="shared" si="7"/>
        <v>-120404.19999999998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17">
        <v>2700000</v>
      </c>
      <c r="E43" s="17">
        <v>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4482000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67</v>
      </c>
      <c r="B45" s="17">
        <v>-6581.13</v>
      </c>
      <c r="C45" s="17">
        <v>-6232.71</v>
      </c>
      <c r="D45" s="17">
        <v>-7690.88</v>
      </c>
      <c r="E45" s="17">
        <v>-4735.83</v>
      </c>
      <c r="F45" s="17">
        <v>-4735.83</v>
      </c>
      <c r="G45" s="17">
        <v>-5187.48</v>
      </c>
      <c r="H45" s="17">
        <v>-4722.93</v>
      </c>
      <c r="I45" s="17">
        <v>-6658.55</v>
      </c>
      <c r="J45" s="17">
        <v>-2296.94</v>
      </c>
      <c r="K45" s="17">
        <f>SUM(B45:J45)</f>
        <v>-48842.280000000006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368333.72</v>
      </c>
      <c r="C47" s="17">
        <v>346801.56</v>
      </c>
      <c r="D47" s="17">
        <v>438074.44</v>
      </c>
      <c r="E47" s="17">
        <v>262674.5</v>
      </c>
      <c r="F47" s="17">
        <v>270439.8</v>
      </c>
      <c r="G47" s="17">
        <v>298424.42</v>
      </c>
      <c r="H47" s="17">
        <v>270146.17</v>
      </c>
      <c r="I47" s="17">
        <v>371542.92</v>
      </c>
      <c r="J47" s="17">
        <v>126149.47</v>
      </c>
      <c r="K47" s="17">
        <f>SUM(B47:J47)</f>
        <v>2752587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1802671.9499999997</v>
      </c>
      <c r="C49" s="27">
        <f>IF(C18+C29+C50&lt;0,0,C18+C29+C50)</f>
        <v>1739719.1400000004</v>
      </c>
      <c r="D49" s="27">
        <f>IF(D18+D29+D50&lt;0,0,D18+D29+D50)</f>
        <v>3482113.64</v>
      </c>
      <c r="E49" s="27">
        <f>IF(E18+E29+E50&lt;0,0,E18+E29+E50)</f>
        <v>507752.98</v>
      </c>
      <c r="F49" s="27">
        <f>IF(F18+F29+F50&lt;0,0,F18+F29+F50)</f>
        <v>1327771.01</v>
      </c>
      <c r="G49" s="27">
        <f>IF(G18+G29+G50&lt;0,0,G18+G29+G50)</f>
        <v>1364195.95</v>
      </c>
      <c r="H49" s="27">
        <f>IF(H18+H29+H50&lt;0,0,H18+H29+H50)</f>
        <v>2242242.8200000003</v>
      </c>
      <c r="I49" s="27">
        <f>IF(I18+I29+I50&lt;0,0,I18+I29+I50)</f>
        <v>1852703.62</v>
      </c>
      <c r="J49" s="27">
        <f>IF(J18+J29+J50&lt;0,0,J18+J29+J50)</f>
        <v>644906.05</v>
      </c>
      <c r="K49" s="20">
        <f>SUM(B49:J49)</f>
        <v>14964077.16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1802671.9500000002</v>
      </c>
      <c r="C55" s="10">
        <f t="shared" si="11"/>
        <v>1739719.15</v>
      </c>
      <c r="D55" s="10">
        <f t="shared" si="11"/>
        <v>3482113.63</v>
      </c>
      <c r="E55" s="10">
        <f t="shared" si="11"/>
        <v>507752.99</v>
      </c>
      <c r="F55" s="10">
        <f t="shared" si="11"/>
        <v>1327771.01</v>
      </c>
      <c r="G55" s="10">
        <f t="shared" si="11"/>
        <v>1364195.95</v>
      </c>
      <c r="H55" s="10">
        <f t="shared" si="11"/>
        <v>2242242.82</v>
      </c>
      <c r="I55" s="10">
        <f>SUM(I56:I68)</f>
        <v>1852703.62</v>
      </c>
      <c r="J55" s="10">
        <f t="shared" si="11"/>
        <v>644906.05</v>
      </c>
      <c r="K55" s="5">
        <f>SUM(K56:K68)</f>
        <v>14964077.17</v>
      </c>
      <c r="L55" s="9"/>
    </row>
    <row r="56" spans="1:11" ht="16.5" customHeight="1">
      <c r="A56" s="7" t="s">
        <v>55</v>
      </c>
      <c r="B56" s="8">
        <v>1577210.12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1577210.12</v>
      </c>
    </row>
    <row r="57" spans="1:11" ht="16.5" customHeight="1">
      <c r="A57" s="7" t="s">
        <v>56</v>
      </c>
      <c r="B57" s="8">
        <v>225461.83000000002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225461.83000000002</v>
      </c>
    </row>
    <row r="58" spans="1:11" ht="16.5" customHeight="1">
      <c r="A58" s="7" t="s">
        <v>4</v>
      </c>
      <c r="B58" s="6">
        <v>0</v>
      </c>
      <c r="C58" s="8">
        <v>1739719.15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1739719.15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3482113.63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3482113.63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507752.99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507752.99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1327771.01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1327771.01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1364195.95</v>
      </c>
      <c r="H62" s="6">
        <v>0</v>
      </c>
      <c r="I62" s="6">
        <v>0</v>
      </c>
      <c r="J62" s="6">
        <v>0</v>
      </c>
      <c r="K62" s="5">
        <f t="shared" si="12"/>
        <v>1364195.95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2242242.82</v>
      </c>
      <c r="I63" s="6">
        <v>0</v>
      </c>
      <c r="J63" s="6">
        <v>0</v>
      </c>
      <c r="K63" s="5">
        <f t="shared" si="12"/>
        <v>2242242.82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694583.6</v>
      </c>
      <c r="J65" s="6">
        <v>0</v>
      </c>
      <c r="K65" s="5">
        <f t="shared" si="12"/>
        <v>694583.6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1158120.02</v>
      </c>
      <c r="J66" s="6">
        <v>0</v>
      </c>
      <c r="K66" s="5">
        <f t="shared" si="12"/>
        <v>1158120.02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644906.05</v>
      </c>
      <c r="K67" s="5">
        <f t="shared" si="12"/>
        <v>644906.05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2022-05-26T19:48:12Z</dcterms:modified>
  <cp:category/>
  <cp:version/>
  <cp:contentType/>
  <cp:contentStatus/>
</cp:coreProperties>
</file>