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<sst xmlns="http://schemas.openxmlformats.org/spreadsheetml/2006/main" count="77" uniqueCount="76">
  <si>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</si>
  <si>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</si>
  <si>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</si>
  <si>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</si>
  <si>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</si>
  <si>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</si>
  <si>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</si>
  <si>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</si>
  <si>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</si>
  <si>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</si>
  <si>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</si>
  <si>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</si>
  <si>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</si>
  <si>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</si>
  <si>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</si>
  <si>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</si>
  <si>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</si>
  <si>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</si>
  <si>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</si>
  <si>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</si>
  <si>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</si>
  <si>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</si>
  <si>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</si>
  <si>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</si>
  <si>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</si>
  <si>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</si>
  <si>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</si>
  <si>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</si>
  <si>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</si>
  <si>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</si>
  <si>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</si>
  <si>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</si>
  <si>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</si>
  <si>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</si>
  <si>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</si>
  <si>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</si>
  <si>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</si>
  <si>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</si>
  <si>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</si>
  <si>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</si>
  <si>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</si>
  <si>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</si>
  <si>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</si>
  <si>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</si>
  <si>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</si>
  <si>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</si>
  <si>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</si>
  <si>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</si>
  <si>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</si>
  <si>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</si>
  <si>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</si>
  <si>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</si>
  <si>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</si>
  <si>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</si>
  <si>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</si>
  <si>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</si>
  <si>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</si>
  <si>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</si>
  <si>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</si>
  <si>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</si>
  <si>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</si>
  <si>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</si>
  <si>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</si>
  <si>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</si>
  <si>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24/05/22 - VENCIMENTO 31/05/22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</si>
  <si>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</si>
  <si>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</si>
  <si>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</si>
  <si>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</si>
  <si>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</si>
  <si>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</si>
  <si>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</si>
  <si>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</si>
  <si>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</si>
  <si>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</si>
  <si>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Rede da madrugada e Arla 32 de abril.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</si>
</sst>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33">
      <selection activeCell="B56" sqref="B5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46</v>
      </c>
      <c r="B4" s="58" t="s">
        <v>45</v>
      </c>
      <c r="C4" s="59"/>
      <c r="D4" s="59"/>
      <c r="E4" s="59"/>
      <c r="F4" s="59"/>
      <c r="G4" s="59"/>
      <c r="H4" s="59"/>
      <c r="I4" s="59"/>
      <c r="J4" s="59"/>
      <c r="K4" s="57" t="s">
        <v>44</v>
      </c>
    </row>
    <row r="5" spans="1:11" ht="43.5" customHeight="1">
      <c r="A5" s="57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57"/>
    </row>
    <row r="6" spans="1:11" ht="18.75" customHeight="1">
      <c r="A6" s="57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57"/>
    </row>
    <row r="7" spans="1:14" ht="16.5" customHeight="1">
      <c r="A7" s="13" t="s">
        <v>32</v>
      </c>
      <c r="B7" s="46">
        <f aca="true" t="shared" si="0" ref="B7:K7">B8+B11</f>
        <v>341345</v>
      </c>
      <c r="C7" s="46">
        <f t="shared" si="0"/>
        <v>280567</v>
      </c>
      <c r="D7" s="46">
        <f t="shared" si="0"/>
        <v>344873</v>
      </c>
      <c r="E7" s="46">
        <f t="shared" si="0"/>
        <v>188432</v>
      </c>
      <c r="F7" s="46">
        <f t="shared" si="0"/>
        <v>229988</v>
      </c>
      <c r="G7" s="46">
        <f t="shared" si="0"/>
        <v>229424</v>
      </c>
      <c r="H7" s="46">
        <f t="shared" si="0"/>
        <v>270033</v>
      </c>
      <c r="I7" s="46">
        <f t="shared" si="0"/>
        <v>380080</v>
      </c>
      <c r="J7" s="46">
        <f t="shared" si="0"/>
        <v>121636</v>
      </c>
      <c r="K7" s="46">
        <f t="shared" si="0"/>
        <v>2386378</v>
      </c>
      <c r="L7" s="45"/>
      <c r="M7"/>
      <c r="N7"/>
    </row>
    <row r="8" spans="1:14" ht="16.5" customHeight="1">
      <c r="A8" s="43" t="s">
        <v>31</v>
      </c>
      <c r="B8" s="44">
        <f aca="true" t="shared" si="1" ref="B8:J8">+B9+B10</f>
        <v>19717</v>
      </c>
      <c r="C8" s="44">
        <f t="shared" si="1"/>
        <v>19940</v>
      </c>
      <c r="D8" s="44">
        <f t="shared" si="1"/>
        <v>19877</v>
      </c>
      <c r="E8" s="44">
        <f t="shared" si="1"/>
        <v>12940</v>
      </c>
      <c r="F8" s="44">
        <f t="shared" si="1"/>
        <v>13886</v>
      </c>
      <c r="G8" s="44">
        <f t="shared" si="1"/>
        <v>7254</v>
      </c>
      <c r="H8" s="44">
        <f t="shared" si="1"/>
        <v>6802</v>
      </c>
      <c r="I8" s="44">
        <f t="shared" si="1"/>
        <v>20557</v>
      </c>
      <c r="J8" s="44">
        <f t="shared" si="1"/>
        <v>4259</v>
      </c>
      <c r="K8" s="37">
        <f>SUM(B8:J8)</f>
        <v>125232</v>
      </c>
      <c r="L8"/>
      <c r="M8"/>
      <c r="N8"/>
    </row>
    <row r="9" spans="1:14" ht="16.5" customHeight="1">
      <c r="A9" s="22" t="s">
        <v>30</v>
      </c>
      <c r="B9" s="44">
        <v>19672</v>
      </c>
      <c r="C9" s="44">
        <v>19928</v>
      </c>
      <c r="D9" s="44">
        <v>19874</v>
      </c>
      <c r="E9" s="44">
        <v>12821</v>
      </c>
      <c r="F9" s="44">
        <v>13875</v>
      </c>
      <c r="G9" s="44">
        <v>7253</v>
      </c>
      <c r="H9" s="44">
        <v>6802</v>
      </c>
      <c r="I9" s="44">
        <v>20452</v>
      </c>
      <c r="J9" s="44">
        <v>4259</v>
      </c>
      <c r="K9" s="37">
        <f>SUM(B9:J9)</f>
        <v>124936</v>
      </c>
      <c r="L9"/>
      <c r="M9"/>
      <c r="N9"/>
    </row>
    <row r="10" spans="1:14" ht="16.5" customHeight="1">
      <c r="A10" s="22" t="s">
        <v>29</v>
      </c>
      <c r="B10" s="44">
        <v>45</v>
      </c>
      <c r="C10" s="44">
        <v>12</v>
      </c>
      <c r="D10" s="44">
        <v>3</v>
      </c>
      <c r="E10" s="44">
        <v>119</v>
      </c>
      <c r="F10" s="44">
        <v>11</v>
      </c>
      <c r="G10" s="44">
        <v>1</v>
      </c>
      <c r="H10" s="44">
        <v>0</v>
      </c>
      <c r="I10" s="44">
        <v>105</v>
      </c>
      <c r="J10" s="44">
        <v>0</v>
      </c>
      <c r="K10" s="37">
        <f>SUM(B10:J10)</f>
        <v>296</v>
      </c>
      <c r="L10"/>
      <c r="M10"/>
      <c r="N10"/>
    </row>
    <row r="11" spans="1:14" ht="16.5" customHeight="1">
      <c r="A11" s="43" t="s">
        <v>28</v>
      </c>
      <c r="B11" s="42">
        <v>321628</v>
      </c>
      <c r="C11" s="42">
        <v>260627</v>
      </c>
      <c r="D11" s="42">
        <v>324996</v>
      </c>
      <c r="E11" s="42">
        <v>175492</v>
      </c>
      <c r="F11" s="42">
        <v>216102</v>
      </c>
      <c r="G11" s="42">
        <v>222170</v>
      </c>
      <c r="H11" s="42">
        <v>263231</v>
      </c>
      <c r="I11" s="42">
        <v>359523</v>
      </c>
      <c r="J11" s="42">
        <v>117377</v>
      </c>
      <c r="K11" s="37">
        <f>SUM(B11:J11)</f>
        <v>2261146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27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68</v>
      </c>
      <c r="B14" s="41">
        <v>0.3796</v>
      </c>
      <c r="C14" s="41">
        <v>0.4171</v>
      </c>
      <c r="D14" s="41">
        <v>0.4624</v>
      </c>
      <c r="E14" s="41">
        <v>0.402</v>
      </c>
      <c r="F14" s="41">
        <v>0.4254</v>
      </c>
      <c r="G14" s="41">
        <v>0.4297</v>
      </c>
      <c r="H14" s="41">
        <v>0.3421</v>
      </c>
      <c r="I14" s="41">
        <v>0.3456</v>
      </c>
      <c r="J14" s="41">
        <v>0.3911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26</v>
      </c>
      <c r="B16" s="38">
        <v>1.12116188300956</v>
      </c>
      <c r="C16" s="38">
        <v>1.170112371588339</v>
      </c>
      <c r="D16" s="38">
        <v>1.060645420880773</v>
      </c>
      <c r="E16" s="38">
        <v>1.375547453362365</v>
      </c>
      <c r="F16" s="38">
        <v>1.060959129991839</v>
      </c>
      <c r="G16" s="38">
        <v>1.164086137967808</v>
      </c>
      <c r="H16" s="38">
        <v>1.120447725123816</v>
      </c>
      <c r="I16" s="38">
        <v>1.092269997881667</v>
      </c>
      <c r="J16" s="38">
        <v>1.062104166743244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69</v>
      </c>
      <c r="B18" s="35">
        <f>SUM(B19:B26)</f>
        <v>1590768.6700000002</v>
      </c>
      <c r="C18" s="35">
        <f aca="true" t="shared" si="2" ref="C18:J18">SUM(C19:C26)</f>
        <v>1504179.4800000002</v>
      </c>
      <c r="D18" s="35">
        <f t="shared" si="2"/>
        <v>1853645.88</v>
      </c>
      <c r="E18" s="35">
        <f t="shared" si="2"/>
        <v>1142727.5</v>
      </c>
      <c r="F18" s="35">
        <f t="shared" si="2"/>
        <v>1139311.4700000002</v>
      </c>
      <c r="G18" s="35">
        <f t="shared" si="2"/>
        <v>1252331.4999999998</v>
      </c>
      <c r="H18" s="35">
        <f t="shared" si="2"/>
        <v>1139187.6000000003</v>
      </c>
      <c r="I18" s="35">
        <f t="shared" si="2"/>
        <v>1589903.97</v>
      </c>
      <c r="J18" s="35">
        <f t="shared" si="2"/>
        <v>549242.67</v>
      </c>
      <c r="K18" s="35">
        <f>SUM(B18:J18)</f>
        <v>11761298.74</v>
      </c>
      <c r="L18"/>
      <c r="M18"/>
      <c r="N18"/>
    </row>
    <row r="19" spans="1:14" ht="16.5" customHeight="1">
      <c r="A19" s="18" t="s">
        <v>70</v>
      </c>
      <c r="B19" s="60">
        <f>ROUND((B13+B14)*B7,2)</f>
        <v>1383573.69</v>
      </c>
      <c r="C19" s="60">
        <f aca="true" t="shared" si="3" ref="C19:J19">ROUND((C13+C14)*C7,2)</f>
        <v>1249364.85</v>
      </c>
      <c r="D19" s="60">
        <f t="shared" si="3"/>
        <v>1702431.08</v>
      </c>
      <c r="E19" s="60">
        <f t="shared" si="3"/>
        <v>808731.3</v>
      </c>
      <c r="F19" s="60">
        <f t="shared" si="3"/>
        <v>1044582.5</v>
      </c>
      <c r="G19" s="60">
        <f t="shared" si="3"/>
        <v>1052574.37</v>
      </c>
      <c r="H19" s="60">
        <f t="shared" si="3"/>
        <v>986403.55</v>
      </c>
      <c r="I19" s="60">
        <f t="shared" si="3"/>
        <v>1402495.2</v>
      </c>
      <c r="J19" s="60">
        <f t="shared" si="3"/>
        <v>507866.79</v>
      </c>
      <c r="K19" s="30">
        <f>SUM(B19:J19)</f>
        <v>10138023.329999998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167636.39</v>
      </c>
      <c r="C20" s="30">
        <f t="shared" si="4"/>
        <v>212532.42</v>
      </c>
      <c r="D20" s="30">
        <f t="shared" si="4"/>
        <v>103244.65</v>
      </c>
      <c r="E20" s="30">
        <f t="shared" si="4"/>
        <v>303716.98</v>
      </c>
      <c r="F20" s="30">
        <f t="shared" si="4"/>
        <v>63676.84</v>
      </c>
      <c r="G20" s="30">
        <f t="shared" si="4"/>
        <v>172712.86</v>
      </c>
      <c r="H20" s="30">
        <f t="shared" si="4"/>
        <v>118810.06</v>
      </c>
      <c r="I20" s="30">
        <f t="shared" si="4"/>
        <v>129408.23</v>
      </c>
      <c r="J20" s="30">
        <f t="shared" si="4"/>
        <v>31540.64</v>
      </c>
      <c r="K20" s="30">
        <f aca="true" t="shared" si="5" ref="K18:K26">SUM(B20:J20)</f>
        <v>1303279.0699999998</v>
      </c>
      <c r="L20"/>
      <c r="M20"/>
      <c r="N20"/>
    </row>
    <row r="21" spans="1:14" ht="16.5" customHeight="1">
      <c r="A21" s="18" t="s">
        <v>24</v>
      </c>
      <c r="B21" s="30">
        <v>35830.79</v>
      </c>
      <c r="C21" s="30">
        <v>37239.17</v>
      </c>
      <c r="D21" s="30">
        <v>41009.45</v>
      </c>
      <c r="E21" s="30">
        <v>25807.05</v>
      </c>
      <c r="F21" s="30">
        <v>28012.2</v>
      </c>
      <c r="G21" s="30">
        <v>23846.38</v>
      </c>
      <c r="H21" s="30">
        <v>29380.07</v>
      </c>
      <c r="I21" s="30">
        <v>52753.4</v>
      </c>
      <c r="J21" s="30">
        <v>12996.03</v>
      </c>
      <c r="K21" s="30">
        <f t="shared" si="5"/>
        <v>286874.54000000004</v>
      </c>
      <c r="L21"/>
      <c r="M21"/>
      <c r="N21"/>
    </row>
    <row r="22" spans="1:14" ht="16.5" customHeight="1">
      <c r="A22" s="18" t="s">
        <v>23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71</v>
      </c>
      <c r="B24" s="30">
        <v>1185.84</v>
      </c>
      <c r="C24" s="30">
        <v>1120.86</v>
      </c>
      <c r="D24" s="30">
        <v>1383.1</v>
      </c>
      <c r="E24" s="30">
        <v>851.67</v>
      </c>
      <c r="F24" s="30">
        <v>849.35</v>
      </c>
      <c r="G24" s="30">
        <v>932.89</v>
      </c>
      <c r="H24" s="30">
        <v>849.35</v>
      </c>
      <c r="I24" s="30">
        <v>1185.84</v>
      </c>
      <c r="J24" s="30">
        <v>408.43</v>
      </c>
      <c r="K24" s="30">
        <f t="shared" si="5"/>
        <v>8767.33</v>
      </c>
      <c r="L24"/>
      <c r="M24"/>
      <c r="N24"/>
    </row>
    <row r="25" spans="1:14" ht="16.5" customHeight="1">
      <c r="A25" s="61" t="s">
        <v>72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847.88</v>
      </c>
      <c r="J25" s="30">
        <v>268.83</v>
      </c>
      <c r="K25" s="30">
        <f t="shared" si="5"/>
        <v>5617.320000000001</v>
      </c>
      <c r="L25"/>
      <c r="M25"/>
      <c r="N25"/>
    </row>
    <row r="26" spans="1:14" ht="16.5" customHeight="1">
      <c r="A26" s="61" t="s">
        <v>73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262.3</v>
      </c>
      <c r="J26" s="30">
        <v>100.8</v>
      </c>
      <c r="K26" s="30">
        <f t="shared" si="5"/>
        <v>2018.1599999999999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-46009.91</v>
      </c>
      <c r="C29" s="30">
        <f t="shared" si="6"/>
        <v>-25658.86</v>
      </c>
      <c r="D29" s="30">
        <f t="shared" si="6"/>
        <v>1259084.1800000002</v>
      </c>
      <c r="E29" s="30">
        <f t="shared" si="6"/>
        <v>-704970.6399999999</v>
      </c>
      <c r="F29" s="30">
        <f t="shared" si="6"/>
        <v>14224.190000000002</v>
      </c>
      <c r="G29" s="30">
        <f t="shared" si="6"/>
        <v>-142069.84000000003</v>
      </c>
      <c r="H29" s="30">
        <f t="shared" si="6"/>
        <v>850259.84</v>
      </c>
      <c r="I29" s="30">
        <f t="shared" si="6"/>
        <v>-66024.17</v>
      </c>
      <c r="J29" s="30">
        <f t="shared" si="6"/>
        <v>-3847.449999999997</v>
      </c>
      <c r="K29" s="30">
        <f aca="true" t="shared" si="7" ref="K29:K37">SUM(B29:J29)</f>
        <v>1134987.3400000003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-220690.49</v>
      </c>
      <c r="C30" s="30">
        <f t="shared" si="8"/>
        <v>-93773.7</v>
      </c>
      <c r="D30" s="30">
        <f t="shared" si="8"/>
        <v>-130404.29000000001</v>
      </c>
      <c r="E30" s="30">
        <f t="shared" si="8"/>
        <v>-187747.72999999998</v>
      </c>
      <c r="F30" s="30">
        <f t="shared" si="8"/>
        <v>-61050</v>
      </c>
      <c r="G30" s="30">
        <f t="shared" si="8"/>
        <v>-207740.30000000002</v>
      </c>
      <c r="H30" s="30">
        <f t="shared" si="8"/>
        <v>-59456.57</v>
      </c>
      <c r="I30" s="30">
        <f t="shared" si="8"/>
        <v>-136068.66</v>
      </c>
      <c r="J30" s="30">
        <f t="shared" si="8"/>
        <v>-32955.409999999996</v>
      </c>
      <c r="K30" s="30">
        <f t="shared" si="7"/>
        <v>-1129887.15</v>
      </c>
      <c r="L30"/>
      <c r="M30"/>
      <c r="N30"/>
    </row>
    <row r="31" spans="1:14" s="23" customFormat="1" ht="16.5" customHeight="1">
      <c r="A31" s="29" t="s">
        <v>54</v>
      </c>
      <c r="B31" s="30">
        <f>-ROUND((B9)*$E$3,2)</f>
        <v>-86556.8</v>
      </c>
      <c r="C31" s="30">
        <f aca="true" t="shared" si="9" ref="C31:J31">-ROUND((C9)*$E$3,2)</f>
        <v>-87683.2</v>
      </c>
      <c r="D31" s="30">
        <f t="shared" si="9"/>
        <v>-87445.6</v>
      </c>
      <c r="E31" s="30">
        <f t="shared" si="9"/>
        <v>-56412.4</v>
      </c>
      <c r="F31" s="30">
        <f t="shared" si="9"/>
        <v>-61050</v>
      </c>
      <c r="G31" s="30">
        <f t="shared" si="9"/>
        <v>-31913.2</v>
      </c>
      <c r="H31" s="30">
        <f t="shared" si="9"/>
        <v>-29928.8</v>
      </c>
      <c r="I31" s="30">
        <f t="shared" si="9"/>
        <v>-89988.8</v>
      </c>
      <c r="J31" s="30">
        <f t="shared" si="9"/>
        <v>-18739.6</v>
      </c>
      <c r="K31" s="30">
        <f t="shared" si="7"/>
        <v>-549718.4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-134133.69</v>
      </c>
      <c r="C34" s="30">
        <v>-6090.5</v>
      </c>
      <c r="D34" s="30">
        <v>-42958.69</v>
      </c>
      <c r="E34" s="30">
        <v>-131335.33</v>
      </c>
      <c r="F34" s="26">
        <v>0</v>
      </c>
      <c r="G34" s="30">
        <v>-175827.1</v>
      </c>
      <c r="H34" s="30">
        <v>-29527.77</v>
      </c>
      <c r="I34" s="30">
        <v>-46079.86</v>
      </c>
      <c r="J34" s="30">
        <v>-14215.81</v>
      </c>
      <c r="K34" s="30">
        <f t="shared" si="7"/>
        <v>-580168.75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-6594.03</v>
      </c>
      <c r="C35" s="27">
        <f t="shared" si="10"/>
        <v>-6232.71</v>
      </c>
      <c r="D35" s="27">
        <f t="shared" si="10"/>
        <v>1232371.62</v>
      </c>
      <c r="E35" s="27">
        <f t="shared" si="10"/>
        <v>-769735.83</v>
      </c>
      <c r="F35" s="27">
        <f t="shared" si="10"/>
        <v>-4722.93</v>
      </c>
      <c r="G35" s="27">
        <f t="shared" si="10"/>
        <v>-5187.48</v>
      </c>
      <c r="H35" s="27">
        <f t="shared" si="10"/>
        <v>886277.07</v>
      </c>
      <c r="I35" s="27">
        <f t="shared" si="10"/>
        <v>-6594.03</v>
      </c>
      <c r="J35" s="27">
        <f t="shared" si="10"/>
        <v>-8042.93</v>
      </c>
      <c r="K35" s="30">
        <f t="shared" si="7"/>
        <v>1311538.7500000002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65</v>
      </c>
      <c r="B43" s="17">
        <v>0</v>
      </c>
      <c r="C43" s="17">
        <v>0</v>
      </c>
      <c r="D43" s="17">
        <v>2610000</v>
      </c>
      <c r="E43" s="17">
        <v>0</v>
      </c>
      <c r="F43" s="17">
        <v>0</v>
      </c>
      <c r="G43" s="17">
        <v>0</v>
      </c>
      <c r="H43" s="17">
        <v>1782000</v>
      </c>
      <c r="I43" s="17">
        <v>0</v>
      </c>
      <c r="J43" s="17">
        <v>0</v>
      </c>
      <c r="K43" s="17">
        <f>SUM(B43:J43)</f>
        <v>4392000</v>
      </c>
      <c r="L43" s="24"/>
      <c r="M43"/>
      <c r="N43"/>
    </row>
    <row r="44" spans="1:14" s="23" customFormat="1" ht="16.5" customHeight="1">
      <c r="A44" s="25" t="s">
        <v>66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67</v>
      </c>
      <c r="B45" s="17">
        <v>-6594.03</v>
      </c>
      <c r="C45" s="17">
        <v>-6232.71</v>
      </c>
      <c r="D45" s="17">
        <v>-7690.88</v>
      </c>
      <c r="E45" s="17">
        <v>-4735.83</v>
      </c>
      <c r="F45" s="17">
        <v>-4722.93</v>
      </c>
      <c r="G45" s="17">
        <v>-5187.48</v>
      </c>
      <c r="H45" s="17">
        <v>-4722.93</v>
      </c>
      <c r="I45" s="17">
        <v>-6594.03</v>
      </c>
      <c r="J45" s="17">
        <v>-2271.13</v>
      </c>
      <c r="K45" s="17">
        <f>SUM(B45:J45)</f>
        <v>-48751.95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27">
        <v>181274.61</v>
      </c>
      <c r="C47" s="27">
        <v>74347.55</v>
      </c>
      <c r="D47" s="27">
        <v>157116.85</v>
      </c>
      <c r="E47" s="27">
        <v>252512.92</v>
      </c>
      <c r="F47" s="27">
        <v>79997.12</v>
      </c>
      <c r="G47" s="27">
        <v>70857.94</v>
      </c>
      <c r="H47" s="27">
        <v>23439.34</v>
      </c>
      <c r="I47" s="27">
        <v>76638.52</v>
      </c>
      <c r="J47" s="27">
        <v>37150.89</v>
      </c>
      <c r="K47" s="27">
        <f>SUM(B47:J47)</f>
        <v>953335.74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1544758.7600000002</v>
      </c>
      <c r="C49" s="27">
        <f>IF(C18+C29+C50&lt;0,0,C18+C29+C50)</f>
        <v>1478520.62</v>
      </c>
      <c r="D49" s="27">
        <f>IF(D18+D29+D50&lt;0,0,D18+D29+D50)</f>
        <v>3112730.06</v>
      </c>
      <c r="E49" s="27">
        <f>IF(E18+E29+E50&lt;0,0,E18+E29+E50)</f>
        <v>437756.8600000001</v>
      </c>
      <c r="F49" s="27">
        <f>IF(F18+F29+F50&lt;0,0,F18+F29+F50)</f>
        <v>1153535.6600000001</v>
      </c>
      <c r="G49" s="27">
        <f>IF(G18+G29+G50&lt;0,0,G18+G29+G50)</f>
        <v>1110261.6599999997</v>
      </c>
      <c r="H49" s="27">
        <f>IF(H18+H29+H50&lt;0,0,H18+H29+H50)</f>
        <v>1989447.4400000004</v>
      </c>
      <c r="I49" s="27">
        <f>IF(I18+I29+I50&lt;0,0,I18+I29+I50)</f>
        <v>1523879.8</v>
      </c>
      <c r="J49" s="27">
        <f>IF(J18+J29+J50&lt;0,0,J18+J29+J50)</f>
        <v>545395.2200000001</v>
      </c>
      <c r="K49" s="20">
        <f>SUM(B49:J49)</f>
        <v>12896286.080000004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1544758.7600000002</v>
      </c>
      <c r="C55" s="10">
        <f t="shared" si="11"/>
        <v>1478520.62</v>
      </c>
      <c r="D55" s="10">
        <f t="shared" si="11"/>
        <v>3112730.06</v>
      </c>
      <c r="E55" s="10">
        <f t="shared" si="11"/>
        <v>437756.87</v>
      </c>
      <c r="F55" s="10">
        <f t="shared" si="11"/>
        <v>1153535.66</v>
      </c>
      <c r="G55" s="10">
        <f t="shared" si="11"/>
        <v>1110261.66</v>
      </c>
      <c r="H55" s="10">
        <f t="shared" si="11"/>
        <v>1989447.43</v>
      </c>
      <c r="I55" s="10">
        <f>SUM(I56:I68)</f>
        <v>1523879.79</v>
      </c>
      <c r="J55" s="10">
        <f t="shared" si="11"/>
        <v>545395.22</v>
      </c>
      <c r="K55" s="5">
        <f>SUM(K56:K68)</f>
        <v>12896286.070000002</v>
      </c>
      <c r="L55" s="9"/>
    </row>
    <row r="56" spans="1:11" ht="16.5" customHeight="1">
      <c r="A56" s="7" t="s">
        <v>55</v>
      </c>
      <c r="B56" s="8">
        <v>1234964.86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1234964.86</v>
      </c>
    </row>
    <row r="57" spans="1:11" ht="16.5" customHeight="1">
      <c r="A57" s="7" t="s">
        <v>56</v>
      </c>
      <c r="B57" s="8">
        <v>309793.9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309793.9</v>
      </c>
    </row>
    <row r="58" spans="1:11" ht="16.5" customHeight="1">
      <c r="A58" s="7" t="s">
        <v>4</v>
      </c>
      <c r="B58" s="6">
        <v>0</v>
      </c>
      <c r="C58" s="8">
        <v>1478520.62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1478520.62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3112730.06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3112730.06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437756.87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437756.87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1153535.66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1153535.66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1110261.66</v>
      </c>
      <c r="H62" s="6">
        <v>0</v>
      </c>
      <c r="I62" s="6">
        <v>0</v>
      </c>
      <c r="J62" s="6">
        <v>0</v>
      </c>
      <c r="K62" s="5">
        <f t="shared" si="12"/>
        <v>1110261.66</v>
      </c>
    </row>
    <row r="63" spans="1:11" ht="16.5" customHeight="1">
      <c r="A63" s="7" t="s">
        <v>48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1989447.43</v>
      </c>
      <c r="I63" s="6">
        <v>0</v>
      </c>
      <c r="J63" s="6">
        <v>0</v>
      </c>
      <c r="K63" s="5">
        <f t="shared" si="12"/>
        <v>1989447.43</v>
      </c>
    </row>
    <row r="64" spans="1:11" ht="16.5" customHeight="1">
      <c r="A64" s="7" t="s">
        <v>49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578642.04</v>
      </c>
      <c r="J65" s="6">
        <v>0</v>
      </c>
      <c r="K65" s="5">
        <f t="shared" si="12"/>
        <v>578642.04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945237.75</v>
      </c>
      <c r="J66" s="6">
        <v>0</v>
      </c>
      <c r="K66" s="5">
        <f t="shared" si="12"/>
        <v>945237.75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545395.22</v>
      </c>
      <c r="K67" s="5">
        <f t="shared" si="12"/>
        <v>545395.22</v>
      </c>
    </row>
    <row r="68" spans="1:11" ht="18" customHeight="1">
      <c r="A68" s="4" t="s">
        <v>63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2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2022-05-30T19:12:47Z</dcterms:modified>
  <cp:category/>
  <cp:version/>
  <cp:contentType/>
  <cp:contentStatus/>
</cp:coreProperties>
</file>