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<sst xmlns="http://schemas.openxmlformats.org/spreadsheetml/2006/main" count="76" uniqueCount="75">
  <si>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</si>
  <si>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</si>
  <si>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</si>
  <si>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</si>
  <si>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</si>
  <si>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</si>
  <si>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</si>
  <si>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</si>
  <si>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</si>
  <si>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</si>
  <si>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</si>
  <si>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</si>
  <si>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</si>
  <si>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</si>
  <si>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</si>
  <si>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</si>
  <si>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</si>
  <si>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</si>
  <si>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</si>
  <si>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</si>
  <si>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</si>
  <si>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</si>
  <si>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</si>
  <si>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</si>
  <si>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</si>
  <si>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</si>
  <si>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</si>
  <si>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</si>
  <si>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</si>
  <si>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</si>
  <si>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</si>
  <si>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</si>
  <si>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</si>
  <si>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</si>
  <si>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</si>
  <si>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</si>
  <si>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</si>
  <si>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</si>
  <si>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</si>
  <si>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</si>
  <si>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</si>
  <si>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</si>
  <si>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</si>
  <si>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</si>
  <si>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</si>
  <si>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</si>
  <si>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</si>
  <si>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</si>
  <si>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</si>
  <si>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</si>
  <si>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</si>
  <si>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</si>
  <si>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</si>
  <si>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</si>
  <si>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</si>
  <si>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</si>
  <si>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</si>
  <si>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</si>
  <si>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</si>
  <si>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</si>
  <si>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</si>
  <si>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</si>
  <si>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</si>
  <si>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</si>
  <si>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</si>
  <si>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26/05/22 - VENCIMENTO 02/06/22</t>
  </si>
  <si>
    <t>5.2.8. Ajuste de Cronograma (+)</t>
  </si>
  <si>
    <t>5.2.9. Ajuste de Cronograma (-)</t>
  </si>
  <si>
    <t>5.2.10. Desconto do Saldo Remanescente de Investimento em SMGO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</si>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</sst>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47</v>
      </c>
      <c r="B4" s="60" t="s">
        <v>46</v>
      </c>
      <c r="C4" s="61"/>
      <c r="D4" s="61"/>
      <c r="E4" s="61"/>
      <c r="F4" s="61"/>
      <c r="G4" s="61"/>
      <c r="H4" s="61"/>
      <c r="I4" s="61"/>
      <c r="J4" s="61"/>
      <c r="K4" s="59" t="s">
        <v>45</v>
      </c>
    </row>
    <row r="5" spans="1:11" ht="43.5" customHeight="1">
      <c r="A5" s="59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9"/>
    </row>
    <row r="6" spans="1:11" ht="18.75" customHeight="1">
      <c r="A6" s="59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9"/>
    </row>
    <row r="7" spans="1:14" ht="16.5" customHeight="1">
      <c r="A7" s="13" t="s">
        <v>33</v>
      </c>
      <c r="B7" s="46">
        <f aca="true" t="shared" si="0" ref="B7:K7">B8+B11</f>
        <v>337801</v>
      </c>
      <c r="C7" s="46">
        <f t="shared" si="0"/>
        <v>277818</v>
      </c>
      <c r="D7" s="46">
        <f t="shared" si="0"/>
        <v>352491</v>
      </c>
      <c r="E7" s="46">
        <f t="shared" si="0"/>
        <v>192635</v>
      </c>
      <c r="F7" s="46">
        <f t="shared" si="0"/>
        <v>230918</v>
      </c>
      <c r="G7" s="46">
        <f t="shared" si="0"/>
        <v>228000</v>
      </c>
      <c r="H7" s="46">
        <f t="shared" si="0"/>
        <v>269940</v>
      </c>
      <c r="I7" s="46">
        <f t="shared" si="0"/>
        <v>380245</v>
      </c>
      <c r="J7" s="46">
        <f t="shared" si="0"/>
        <v>122113</v>
      </c>
      <c r="K7" s="46">
        <f t="shared" si="0"/>
        <v>2391961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19377</v>
      </c>
      <c r="C8" s="44">
        <f t="shared" si="1"/>
        <v>19472</v>
      </c>
      <c r="D8" s="44">
        <f t="shared" si="1"/>
        <v>19617</v>
      </c>
      <c r="E8" s="44">
        <f t="shared" si="1"/>
        <v>13166</v>
      </c>
      <c r="F8" s="44">
        <f t="shared" si="1"/>
        <v>14164</v>
      </c>
      <c r="G8" s="44">
        <f t="shared" si="1"/>
        <v>7259</v>
      </c>
      <c r="H8" s="44">
        <f t="shared" si="1"/>
        <v>6575</v>
      </c>
      <c r="I8" s="44">
        <f t="shared" si="1"/>
        <v>20183</v>
      </c>
      <c r="J8" s="44">
        <f t="shared" si="1"/>
        <v>4336</v>
      </c>
      <c r="K8" s="37">
        <f>SUM(B8:J8)</f>
        <v>124149</v>
      </c>
      <c r="L8"/>
      <c r="M8"/>
      <c r="N8"/>
    </row>
    <row r="9" spans="1:14" ht="16.5" customHeight="1">
      <c r="A9" s="22" t="s">
        <v>31</v>
      </c>
      <c r="B9" s="44">
        <v>19329</v>
      </c>
      <c r="C9" s="44">
        <v>19464</v>
      </c>
      <c r="D9" s="44">
        <v>19610</v>
      </c>
      <c r="E9" s="44">
        <v>13040</v>
      </c>
      <c r="F9" s="44">
        <v>14149</v>
      </c>
      <c r="G9" s="44">
        <v>7256</v>
      </c>
      <c r="H9" s="44">
        <v>6575</v>
      </c>
      <c r="I9" s="44">
        <v>20063</v>
      </c>
      <c r="J9" s="44">
        <v>4336</v>
      </c>
      <c r="K9" s="37">
        <f>SUM(B9:J9)</f>
        <v>123822</v>
      </c>
      <c r="L9"/>
      <c r="M9"/>
      <c r="N9"/>
    </row>
    <row r="10" spans="1:14" ht="16.5" customHeight="1">
      <c r="A10" s="22" t="s">
        <v>30</v>
      </c>
      <c r="B10" s="44">
        <v>48</v>
      </c>
      <c r="C10" s="44">
        <v>8</v>
      </c>
      <c r="D10" s="44">
        <v>7</v>
      </c>
      <c r="E10" s="44">
        <v>126</v>
      </c>
      <c r="F10" s="44">
        <v>15</v>
      </c>
      <c r="G10" s="44">
        <v>3</v>
      </c>
      <c r="H10" s="44">
        <v>0</v>
      </c>
      <c r="I10" s="44">
        <v>120</v>
      </c>
      <c r="J10" s="44">
        <v>0</v>
      </c>
      <c r="K10" s="37">
        <f>SUM(B10:J10)</f>
        <v>327</v>
      </c>
      <c r="L10"/>
      <c r="M10"/>
      <c r="N10"/>
    </row>
    <row r="11" spans="1:14" ht="16.5" customHeight="1">
      <c r="A11" s="43" t="s">
        <v>29</v>
      </c>
      <c r="B11" s="42">
        <v>318424</v>
      </c>
      <c r="C11" s="42">
        <v>258346</v>
      </c>
      <c r="D11" s="42">
        <v>332874</v>
      </c>
      <c r="E11" s="42">
        <v>179469</v>
      </c>
      <c r="F11" s="42">
        <v>216754</v>
      </c>
      <c r="G11" s="42">
        <v>220741</v>
      </c>
      <c r="H11" s="42">
        <v>263365</v>
      </c>
      <c r="I11" s="42">
        <v>360062</v>
      </c>
      <c r="J11" s="42">
        <v>117777</v>
      </c>
      <c r="K11" s="37">
        <f>SUM(B11:J11)</f>
        <v>2267812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72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1.131187618901541</v>
      </c>
      <c r="C16" s="38">
        <v>1.180411170862405</v>
      </c>
      <c r="D16" s="38">
        <v>1.043360924512645</v>
      </c>
      <c r="E16" s="38">
        <v>1.345959650656256</v>
      </c>
      <c r="F16" s="38">
        <v>1.061179040384042</v>
      </c>
      <c r="G16" s="38">
        <v>1.171783993902815</v>
      </c>
      <c r="H16" s="38">
        <v>1.12321894382578</v>
      </c>
      <c r="I16" s="38">
        <v>1.090425404296917</v>
      </c>
      <c r="J16" s="38">
        <v>1.061717567975734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SUM(B19:B26)</f>
        <v>1588853.04</v>
      </c>
      <c r="C18" s="35">
        <f aca="true" t="shared" si="2" ref="C18:J18">SUM(C19:C26)</f>
        <v>1502350.84</v>
      </c>
      <c r="D18" s="35">
        <f t="shared" si="2"/>
        <v>1863675.7</v>
      </c>
      <c r="E18" s="35">
        <f t="shared" si="2"/>
        <v>1142313.7400000002</v>
      </c>
      <c r="F18" s="35">
        <f t="shared" si="2"/>
        <v>1143949.66</v>
      </c>
      <c r="G18" s="35">
        <f t="shared" si="2"/>
        <v>1253499.1699999997</v>
      </c>
      <c r="H18" s="35">
        <f t="shared" si="2"/>
        <v>1141525.1400000001</v>
      </c>
      <c r="I18" s="35">
        <f t="shared" si="2"/>
        <v>1587978.6700000002</v>
      </c>
      <c r="J18" s="35">
        <f t="shared" si="2"/>
        <v>551376.52</v>
      </c>
      <c r="K18" s="35">
        <f>SUM(B18:J18)</f>
        <v>11775522.48</v>
      </c>
      <c r="L18"/>
      <c r="M18"/>
      <c r="N18"/>
    </row>
    <row r="19" spans="1:14" ht="16.5" customHeight="1">
      <c r="A19" s="18" t="s">
        <v>74</v>
      </c>
      <c r="B19" s="56">
        <f>ROUND((B13+B14)*B7,2)</f>
        <v>1369208.79</v>
      </c>
      <c r="C19" s="56">
        <f aca="true" t="shared" si="3" ref="C19:J19">ROUND((C13+C14)*C7,2)</f>
        <v>1237123.55</v>
      </c>
      <c r="D19" s="56">
        <f t="shared" si="3"/>
        <v>1740036.57</v>
      </c>
      <c r="E19" s="56">
        <f t="shared" si="3"/>
        <v>826770.16</v>
      </c>
      <c r="F19" s="56">
        <f t="shared" si="3"/>
        <v>1048806.46</v>
      </c>
      <c r="G19" s="56">
        <f t="shared" si="3"/>
        <v>1046041.2</v>
      </c>
      <c r="H19" s="56">
        <f t="shared" si="3"/>
        <v>986063.83</v>
      </c>
      <c r="I19" s="56">
        <f t="shared" si="3"/>
        <v>1403104.05</v>
      </c>
      <c r="J19" s="56">
        <f t="shared" si="3"/>
        <v>509858.41</v>
      </c>
      <c r="K19" s="30">
        <f>SUM(B19:J19)</f>
        <v>10167013.020000001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179623.24</v>
      </c>
      <c r="C20" s="30">
        <f t="shared" si="4"/>
        <v>223190.91</v>
      </c>
      <c r="D20" s="30">
        <f t="shared" si="4"/>
        <v>75449.59</v>
      </c>
      <c r="E20" s="30">
        <f t="shared" si="4"/>
        <v>286029.12</v>
      </c>
      <c r="F20" s="30">
        <f t="shared" si="4"/>
        <v>64164.97</v>
      </c>
      <c r="G20" s="30">
        <f t="shared" si="4"/>
        <v>179693.14</v>
      </c>
      <c r="H20" s="30">
        <f t="shared" si="4"/>
        <v>121501.74</v>
      </c>
      <c r="I20" s="30">
        <f t="shared" si="4"/>
        <v>126876.25</v>
      </c>
      <c r="J20" s="30">
        <f t="shared" si="4"/>
        <v>31467.22</v>
      </c>
      <c r="K20" s="30">
        <f aca="true" t="shared" si="5" ref="K20:K26">SUM(B20:J20)</f>
        <v>1287996.18</v>
      </c>
      <c r="L20"/>
      <c r="M20"/>
      <c r="N20"/>
    </row>
    <row r="21" spans="1:14" ht="16.5" customHeight="1">
      <c r="A21" s="18" t="s">
        <v>25</v>
      </c>
      <c r="B21" s="30">
        <v>36297.85</v>
      </c>
      <c r="C21" s="30">
        <v>36995.66</v>
      </c>
      <c r="D21" s="30">
        <v>41226.52</v>
      </c>
      <c r="E21" s="30">
        <v>25044.61</v>
      </c>
      <c r="F21" s="30">
        <v>27935.98</v>
      </c>
      <c r="G21" s="30">
        <v>24566.94</v>
      </c>
      <c r="H21" s="30">
        <v>29365.65</v>
      </c>
      <c r="I21" s="30">
        <v>52755.34</v>
      </c>
      <c r="J21" s="30">
        <v>13209.36</v>
      </c>
      <c r="K21" s="30">
        <f t="shared" si="5"/>
        <v>287397.91000000003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55" t="s">
        <v>69</v>
      </c>
      <c r="B24" s="30">
        <v>1181.2</v>
      </c>
      <c r="C24" s="30">
        <v>1118.54</v>
      </c>
      <c r="D24" s="30">
        <v>1385.42</v>
      </c>
      <c r="E24" s="30">
        <v>849.35</v>
      </c>
      <c r="F24" s="30">
        <v>851.67</v>
      </c>
      <c r="G24" s="30">
        <v>932.89</v>
      </c>
      <c r="H24" s="30">
        <v>849.35</v>
      </c>
      <c r="I24" s="30">
        <v>1181.2</v>
      </c>
      <c r="J24" s="30">
        <v>410.75</v>
      </c>
      <c r="K24" s="30">
        <f t="shared" si="5"/>
        <v>8760.37</v>
      </c>
      <c r="L24"/>
      <c r="M24"/>
      <c r="N24"/>
    </row>
    <row r="25" spans="1:14" ht="16.5" customHeight="1">
      <c r="A25" s="55" t="s">
        <v>70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55" t="s">
        <v>71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-168149.03</v>
      </c>
      <c r="C29" s="30">
        <f t="shared" si="6"/>
        <v>-99794.66</v>
      </c>
      <c r="D29" s="30">
        <f t="shared" si="6"/>
        <v>-172306.12999999998</v>
      </c>
      <c r="E29" s="30">
        <f t="shared" si="6"/>
        <v>-149813.56</v>
      </c>
      <c r="F29" s="30">
        <f t="shared" si="6"/>
        <v>-66991.43</v>
      </c>
      <c r="G29" s="30">
        <f t="shared" si="6"/>
        <v>-132294.62</v>
      </c>
      <c r="H29" s="30">
        <f t="shared" si="6"/>
        <v>-53460.700000000004</v>
      </c>
      <c r="I29" s="30">
        <f t="shared" si="6"/>
        <v>-125756.63</v>
      </c>
      <c r="J29" s="30">
        <f t="shared" si="6"/>
        <v>-36670.47</v>
      </c>
      <c r="K29" s="30">
        <f aca="true" t="shared" si="7" ref="K29:K40">SUM(B29:J29)</f>
        <v>-1005237.2299999997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-161580.81</v>
      </c>
      <c r="C30" s="30">
        <f t="shared" si="8"/>
        <v>-93574.85</v>
      </c>
      <c r="D30" s="30">
        <f t="shared" si="8"/>
        <v>-114113.12</v>
      </c>
      <c r="E30" s="30">
        <f t="shared" si="8"/>
        <v>-145090.63</v>
      </c>
      <c r="F30" s="30">
        <f t="shared" si="8"/>
        <v>-62255.6</v>
      </c>
      <c r="G30" s="30">
        <f t="shared" si="8"/>
        <v>-130226.6</v>
      </c>
      <c r="H30" s="30">
        <f t="shared" si="8"/>
        <v>-48737.770000000004</v>
      </c>
      <c r="I30" s="30">
        <f t="shared" si="8"/>
        <v>-119188.41</v>
      </c>
      <c r="J30" s="30">
        <f t="shared" si="8"/>
        <v>-28614.63</v>
      </c>
      <c r="K30" s="30">
        <f t="shared" si="7"/>
        <v>-903382.42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-85047.6</v>
      </c>
      <c r="C31" s="30">
        <f aca="true" t="shared" si="9" ref="C31:J31">-ROUND((C9)*$E$3,2)</f>
        <v>-85641.6</v>
      </c>
      <c r="D31" s="30">
        <f t="shared" si="9"/>
        <v>-86284</v>
      </c>
      <c r="E31" s="30">
        <f t="shared" si="9"/>
        <v>-57376</v>
      </c>
      <c r="F31" s="30">
        <f t="shared" si="9"/>
        <v>-62255.6</v>
      </c>
      <c r="G31" s="30">
        <f t="shared" si="9"/>
        <v>-31926.4</v>
      </c>
      <c r="H31" s="30">
        <f t="shared" si="9"/>
        <v>-28930</v>
      </c>
      <c r="I31" s="30">
        <f t="shared" si="9"/>
        <v>-88277.2</v>
      </c>
      <c r="J31" s="30">
        <f t="shared" si="9"/>
        <v>-19078.4</v>
      </c>
      <c r="K31" s="30">
        <f t="shared" si="7"/>
        <v>-544816.8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-76533.21</v>
      </c>
      <c r="C34" s="30">
        <v>-7933.25</v>
      </c>
      <c r="D34" s="30">
        <v>-27829.12</v>
      </c>
      <c r="E34" s="30">
        <v>-87714.63</v>
      </c>
      <c r="F34" s="26">
        <v>0</v>
      </c>
      <c r="G34" s="30">
        <v>-98300.2</v>
      </c>
      <c r="H34" s="30">
        <v>-19807.77</v>
      </c>
      <c r="I34" s="30">
        <v>-30911.21</v>
      </c>
      <c r="J34" s="30">
        <v>-9536.23</v>
      </c>
      <c r="K34" s="30">
        <f t="shared" si="7"/>
        <v>-358565.62000000005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-6568.22</v>
      </c>
      <c r="C35" s="27">
        <f t="shared" si="10"/>
        <v>-6219.81</v>
      </c>
      <c r="D35" s="27">
        <f t="shared" si="10"/>
        <v>-58193.00999999997</v>
      </c>
      <c r="E35" s="27">
        <f t="shared" si="10"/>
        <v>-4722.93</v>
      </c>
      <c r="F35" s="27">
        <f t="shared" si="10"/>
        <v>-4735.83</v>
      </c>
      <c r="G35" s="27">
        <f t="shared" si="10"/>
        <v>-2068.0199999999995</v>
      </c>
      <c r="H35" s="27">
        <f t="shared" si="10"/>
        <v>-4722.93</v>
      </c>
      <c r="I35" s="27">
        <f t="shared" si="10"/>
        <v>-6568.22</v>
      </c>
      <c r="J35" s="27">
        <f t="shared" si="10"/>
        <v>-8055.84</v>
      </c>
      <c r="K35" s="30">
        <f t="shared" si="7"/>
        <v>-101854.80999999997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3119.46</v>
      </c>
      <c r="H37" s="27">
        <v>0</v>
      </c>
      <c r="I37" s="27">
        <v>0</v>
      </c>
      <c r="J37" s="27">
        <v>0</v>
      </c>
      <c r="K37" s="30">
        <f t="shared" si="7"/>
        <v>3119.46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27">
        <v>-27000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30">
        <f t="shared" si="7"/>
        <v>-27000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27">
        <v>-3551.72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30">
        <f t="shared" si="7"/>
        <v>-3551.72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27">
        <v>1350000</v>
      </c>
      <c r="E43" s="27">
        <v>765000</v>
      </c>
      <c r="F43" s="17">
        <v>0</v>
      </c>
      <c r="G43" s="17">
        <v>0</v>
      </c>
      <c r="H43" s="27">
        <v>891000</v>
      </c>
      <c r="I43" s="17">
        <v>0</v>
      </c>
      <c r="J43" s="17">
        <v>0</v>
      </c>
      <c r="K43" s="27">
        <f>SUM(B43:J43)</f>
        <v>3006000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27">
        <v>-1350000</v>
      </c>
      <c r="E44" s="27">
        <v>-765000</v>
      </c>
      <c r="F44" s="17">
        <v>0</v>
      </c>
      <c r="G44" s="17">
        <v>0</v>
      </c>
      <c r="H44" s="27">
        <v>-891000</v>
      </c>
      <c r="I44" s="17">
        <v>0</v>
      </c>
      <c r="J44" s="17">
        <v>0</v>
      </c>
      <c r="K44" s="2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27">
        <v>-6568.22</v>
      </c>
      <c r="C45" s="27">
        <v>-6219.81</v>
      </c>
      <c r="D45" s="27">
        <v>-7703.79</v>
      </c>
      <c r="E45" s="27">
        <v>-4722.93</v>
      </c>
      <c r="F45" s="27">
        <v>-4735.83</v>
      </c>
      <c r="G45" s="27">
        <v>-5187.48</v>
      </c>
      <c r="H45" s="27">
        <v>-4722.93</v>
      </c>
      <c r="I45" s="27">
        <v>-6568.22</v>
      </c>
      <c r="J45" s="27">
        <v>-2284.04</v>
      </c>
      <c r="K45" s="27">
        <f>SUM(B45:J45)</f>
        <v>-48713.25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1420704.01</v>
      </c>
      <c r="C49" s="27">
        <f t="shared" si="11"/>
        <v>1402556.1800000002</v>
      </c>
      <c r="D49" s="27">
        <f t="shared" si="11"/>
        <v>1691369.57</v>
      </c>
      <c r="E49" s="27">
        <f t="shared" si="11"/>
        <v>992500.1800000002</v>
      </c>
      <c r="F49" s="27">
        <f t="shared" si="11"/>
        <v>1076958.23</v>
      </c>
      <c r="G49" s="27">
        <f t="shared" si="11"/>
        <v>1121204.5499999998</v>
      </c>
      <c r="H49" s="27">
        <f t="shared" si="11"/>
        <v>1088064.4400000002</v>
      </c>
      <c r="I49" s="27">
        <f t="shared" si="11"/>
        <v>1462222.04</v>
      </c>
      <c r="J49" s="27">
        <f t="shared" si="11"/>
        <v>514706.05000000005</v>
      </c>
      <c r="K49" s="20">
        <f>SUM(B49:J49)</f>
        <v>10770285.250000004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1420704.02</v>
      </c>
      <c r="C55" s="10">
        <f t="shared" si="13"/>
        <v>1402556.18</v>
      </c>
      <c r="D55" s="10">
        <f t="shared" si="13"/>
        <v>1691369.59</v>
      </c>
      <c r="E55" s="10">
        <f t="shared" si="13"/>
        <v>992500.17</v>
      </c>
      <c r="F55" s="10">
        <f t="shared" si="13"/>
        <v>1076958.24</v>
      </c>
      <c r="G55" s="10">
        <f t="shared" si="13"/>
        <v>1121204.55</v>
      </c>
      <c r="H55" s="10">
        <f t="shared" si="13"/>
        <v>1088064.43</v>
      </c>
      <c r="I55" s="10">
        <f>SUM(I56:I68)</f>
        <v>1462222.04</v>
      </c>
      <c r="J55" s="10">
        <f t="shared" si="13"/>
        <v>514706.05</v>
      </c>
      <c r="K55" s="5">
        <f>SUM(K56:K68)</f>
        <v>10770285.270000001</v>
      </c>
      <c r="L55" s="9"/>
    </row>
    <row r="56" spans="1:11" ht="16.5" customHeight="1">
      <c r="A56" s="7" t="s">
        <v>56</v>
      </c>
      <c r="B56" s="8">
        <v>1242121.52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1242121.52</v>
      </c>
    </row>
    <row r="57" spans="1:11" ht="16.5" customHeight="1">
      <c r="A57" s="7" t="s">
        <v>57</v>
      </c>
      <c r="B57" s="8">
        <v>178582.5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178582.5</v>
      </c>
    </row>
    <row r="58" spans="1:11" ht="16.5" customHeight="1">
      <c r="A58" s="7" t="s">
        <v>4</v>
      </c>
      <c r="B58" s="6">
        <v>0</v>
      </c>
      <c r="C58" s="8">
        <v>1402556.18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1402556.18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1691369.59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1691369.59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992500.17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992500.17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1076958.24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1076958.24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1121204.55</v>
      </c>
      <c r="H62" s="6">
        <v>0</v>
      </c>
      <c r="I62" s="6">
        <v>0</v>
      </c>
      <c r="J62" s="6">
        <v>0</v>
      </c>
      <c r="K62" s="5">
        <f t="shared" si="14"/>
        <v>1121204.55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1088064.43</v>
      </c>
      <c r="I63" s="6">
        <v>0</v>
      </c>
      <c r="J63" s="6">
        <v>0</v>
      </c>
      <c r="K63" s="5">
        <f t="shared" si="14"/>
        <v>1088064.43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537512.82</v>
      </c>
      <c r="J65" s="6">
        <v>0</v>
      </c>
      <c r="K65" s="5">
        <f t="shared" si="14"/>
        <v>537512.82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924709.22</v>
      </c>
      <c r="J66" s="6">
        <v>0</v>
      </c>
      <c r="K66" s="5">
        <f t="shared" si="14"/>
        <v>924709.22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514706.05</v>
      </c>
      <c r="K67" s="5">
        <f t="shared" si="14"/>
        <v>514706.05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2022-06-01T17:43:58Z</dcterms:modified>
  <cp:category/>
  <cp:version/>
  <cp:contentType/>
  <cp:contentStatus/>
</cp:coreProperties>
</file>