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<sst xmlns="http://schemas.openxmlformats.org/spreadsheetml/2006/main" count="76" uniqueCount="75">
  <si>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</si>
  <si>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</si>
  <si>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</si>
  <si>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</si>
  <si>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</si>
  <si>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</si>
  <si>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</si>
  <si>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</si>
  <si>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</si>
  <si>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</si>
  <si>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</si>
  <si>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</si>
  <si>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</si>
  <si>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</si>
  <si>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</si>
  <si>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</si>
  <si>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</si>
  <si>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</si>
  <si>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</si>
  <si>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</si>
  <si>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</si>
  <si>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</si>
  <si>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</si>
  <si>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</si>
  <si>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</si>
  <si>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</si>
  <si>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</si>
  <si>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</si>
  <si>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</si>
  <si>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</si>
  <si>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</si>
  <si>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</si>
  <si>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</si>
  <si>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</si>
  <si>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</si>
  <si>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</si>
  <si>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</si>
  <si>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</si>
  <si>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</si>
  <si>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</si>
  <si>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</si>
  <si>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</si>
  <si>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</si>
  <si>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</si>
  <si>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</si>
  <si>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</si>
  <si>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</si>
  <si>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</si>
  <si>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</si>
  <si>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</si>
  <si>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</si>
  <si>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</si>
  <si>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</si>
  <si>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</si>
  <si>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</si>
  <si>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</si>
  <si>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</si>
  <si>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</si>
  <si>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</si>
  <si>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</si>
  <si>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</si>
  <si>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</si>
  <si>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</si>
  <si>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</si>
  <si>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</si>
  <si>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</si>
  <si>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</si>
  <si>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28/05/22 - VENCIMENTO 03/06/22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</si>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</sst>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179949</v>
      </c>
      <c r="C7" s="47">
        <f t="shared" si="0"/>
        <v>147026</v>
      </c>
      <c r="D7" s="47">
        <f t="shared" si="0"/>
        <v>220062</v>
      </c>
      <c r="E7" s="47">
        <f t="shared" si="0"/>
        <v>99362</v>
      </c>
      <c r="F7" s="47">
        <f t="shared" si="0"/>
        <v>138227</v>
      </c>
      <c r="G7" s="47">
        <f t="shared" si="0"/>
        <v>150125</v>
      </c>
      <c r="H7" s="47">
        <f t="shared" si="0"/>
        <v>168918</v>
      </c>
      <c r="I7" s="47">
        <f t="shared" si="0"/>
        <v>219611</v>
      </c>
      <c r="J7" s="47">
        <f t="shared" si="0"/>
        <v>51490</v>
      </c>
      <c r="K7" s="47">
        <f t="shared" si="0"/>
        <v>1374770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14165</v>
      </c>
      <c r="C8" s="45">
        <f t="shared" si="1"/>
        <v>15403</v>
      </c>
      <c r="D8" s="45">
        <f t="shared" si="1"/>
        <v>17827</v>
      </c>
      <c r="E8" s="45">
        <f t="shared" si="1"/>
        <v>9561</v>
      </c>
      <c r="F8" s="45">
        <f t="shared" si="1"/>
        <v>10642</v>
      </c>
      <c r="G8" s="45">
        <f t="shared" si="1"/>
        <v>6732</v>
      </c>
      <c r="H8" s="45">
        <f t="shared" si="1"/>
        <v>6121</v>
      </c>
      <c r="I8" s="45">
        <f t="shared" si="1"/>
        <v>15735</v>
      </c>
      <c r="J8" s="45">
        <f t="shared" si="1"/>
        <v>2035</v>
      </c>
      <c r="K8" s="38">
        <f>SUM(B8:J8)</f>
        <v>98221</v>
      </c>
      <c r="L8"/>
      <c r="M8"/>
      <c r="N8"/>
    </row>
    <row r="9" spans="1:14" ht="16.5" customHeight="1">
      <c r="A9" s="22" t="s">
        <v>32</v>
      </c>
      <c r="B9" s="45">
        <v>14132</v>
      </c>
      <c r="C9" s="45">
        <v>15399</v>
      </c>
      <c r="D9" s="45">
        <v>17824</v>
      </c>
      <c r="E9" s="45">
        <v>9472</v>
      </c>
      <c r="F9" s="45">
        <v>10633</v>
      </c>
      <c r="G9" s="45">
        <v>6730</v>
      </c>
      <c r="H9" s="45">
        <v>6121</v>
      </c>
      <c r="I9" s="45">
        <v>15685</v>
      </c>
      <c r="J9" s="45">
        <v>2035</v>
      </c>
      <c r="K9" s="38">
        <f>SUM(B9:J9)</f>
        <v>98031</v>
      </c>
      <c r="L9"/>
      <c r="M9"/>
      <c r="N9"/>
    </row>
    <row r="10" spans="1:14" ht="16.5" customHeight="1">
      <c r="A10" s="22" t="s">
        <v>31</v>
      </c>
      <c r="B10" s="45">
        <v>33</v>
      </c>
      <c r="C10" s="45">
        <v>4</v>
      </c>
      <c r="D10" s="45">
        <v>3</v>
      </c>
      <c r="E10" s="45">
        <v>89</v>
      </c>
      <c r="F10" s="45">
        <v>9</v>
      </c>
      <c r="G10" s="45">
        <v>2</v>
      </c>
      <c r="H10" s="45">
        <v>0</v>
      </c>
      <c r="I10" s="45">
        <v>50</v>
      </c>
      <c r="J10" s="45">
        <v>0</v>
      </c>
      <c r="K10" s="38">
        <f>SUM(B10:J10)</f>
        <v>190</v>
      </c>
      <c r="L10"/>
      <c r="M10"/>
      <c r="N10"/>
    </row>
    <row r="11" spans="1:14" ht="16.5" customHeight="1">
      <c r="A11" s="44" t="s">
        <v>30</v>
      </c>
      <c r="B11" s="43">
        <v>165784</v>
      </c>
      <c r="C11" s="43">
        <v>131623</v>
      </c>
      <c r="D11" s="43">
        <v>202235</v>
      </c>
      <c r="E11" s="43">
        <v>89801</v>
      </c>
      <c r="F11" s="43">
        <v>127585</v>
      </c>
      <c r="G11" s="43">
        <v>143393</v>
      </c>
      <c r="H11" s="43">
        <v>162797</v>
      </c>
      <c r="I11" s="43">
        <v>203876</v>
      </c>
      <c r="J11" s="43">
        <v>49455</v>
      </c>
      <c r="K11" s="38">
        <f>SUM(B11:J11)</f>
        <v>1276549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1.129407106403096</v>
      </c>
      <c r="C16" s="39">
        <v>1.212319621556601</v>
      </c>
      <c r="D16" s="39">
        <v>1.035027770285441</v>
      </c>
      <c r="E16" s="39">
        <v>1.356985016008146</v>
      </c>
      <c r="F16" s="39">
        <v>1.061217670005991</v>
      </c>
      <c r="G16" s="39">
        <v>1.153963623467915</v>
      </c>
      <c r="H16" s="39">
        <v>1.11200028236105</v>
      </c>
      <c r="I16" s="39">
        <v>1.10031345274159</v>
      </c>
      <c r="J16" s="39">
        <v>1.039556809373629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SUM(B19:B26)</f>
        <v>896195.85</v>
      </c>
      <c r="C18" s="36">
        <f aca="true" t="shared" si="2" ref="C18:J18">SUM(C19:C26)</f>
        <v>875797.4900000001</v>
      </c>
      <c r="D18" s="36">
        <f t="shared" si="2"/>
        <v>1229706.5799999998</v>
      </c>
      <c r="E18" s="36">
        <f t="shared" si="2"/>
        <v>635630.8300000001</v>
      </c>
      <c r="F18" s="36">
        <f t="shared" si="2"/>
        <v>728308.24</v>
      </c>
      <c r="G18" s="36">
        <f t="shared" si="2"/>
        <v>862260.3600000002</v>
      </c>
      <c r="H18" s="36">
        <f t="shared" si="2"/>
        <v>757238.2799999999</v>
      </c>
      <c r="I18" s="36">
        <f t="shared" si="2"/>
        <v>987005.37</v>
      </c>
      <c r="J18" s="36">
        <f t="shared" si="2"/>
        <v>242843.05</v>
      </c>
      <c r="K18" s="36">
        <f>SUM(B18:J18)</f>
        <v>7214986.050000001</v>
      </c>
      <c r="L18"/>
      <c r="M18"/>
      <c r="N18"/>
    </row>
    <row r="19" spans="1:14" ht="16.5" customHeight="1">
      <c r="A19" s="35" t="s">
        <v>27</v>
      </c>
      <c r="B19" s="61">
        <f>ROUND((B13+B14)*B7,2)</f>
        <v>766978.63</v>
      </c>
      <c r="C19" s="61">
        <f aca="true" t="shared" si="3" ref="C19:J19">ROUND((C13+C14)*C7,2)</f>
        <v>688449.25</v>
      </c>
      <c r="D19" s="61">
        <f t="shared" si="3"/>
        <v>1142275.82</v>
      </c>
      <c r="E19" s="61">
        <f t="shared" si="3"/>
        <v>448430.64</v>
      </c>
      <c r="F19" s="61">
        <f t="shared" si="3"/>
        <v>660172.15</v>
      </c>
      <c r="G19" s="61">
        <f t="shared" si="3"/>
        <v>724248.04</v>
      </c>
      <c r="H19" s="61">
        <f t="shared" si="3"/>
        <v>648847.82</v>
      </c>
      <c r="I19" s="61">
        <f t="shared" si="3"/>
        <v>852134.6</v>
      </c>
      <c r="J19" s="61">
        <f t="shared" si="3"/>
        <v>226066.85</v>
      </c>
      <c r="K19" s="30">
        <f>SUM(B19:J19)</f>
        <v>6157603.8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99252.49</v>
      </c>
      <c r="C20" s="30">
        <f t="shared" si="4"/>
        <v>146171.28</v>
      </c>
      <c r="D20" s="30">
        <f t="shared" si="4"/>
        <v>40011.38</v>
      </c>
      <c r="E20" s="30">
        <f t="shared" si="4"/>
        <v>160083.02</v>
      </c>
      <c r="F20" s="30">
        <f t="shared" si="4"/>
        <v>40414.2</v>
      </c>
      <c r="G20" s="30">
        <f t="shared" si="4"/>
        <v>111507.85</v>
      </c>
      <c r="H20" s="30">
        <f t="shared" si="4"/>
        <v>72671.14</v>
      </c>
      <c r="I20" s="30">
        <f t="shared" si="4"/>
        <v>85480.56</v>
      </c>
      <c r="J20" s="30">
        <f t="shared" si="4"/>
        <v>8942.48</v>
      </c>
      <c r="K20" s="30">
        <f aca="true" t="shared" si="5" ref="K18:K26">SUM(B20:J20)</f>
        <v>764534.4000000001</v>
      </c>
      <c r="L20"/>
      <c r="M20"/>
      <c r="N20"/>
    </row>
    <row r="21" spans="1:14" ht="16.5" customHeight="1">
      <c r="A21" s="18" t="s">
        <v>25</v>
      </c>
      <c r="B21" s="30">
        <v>26117.65</v>
      </c>
      <c r="C21" s="30">
        <v>35719</v>
      </c>
      <c r="D21" s="30">
        <v>39636.74</v>
      </c>
      <c r="E21" s="30">
        <v>22244.01</v>
      </c>
      <c r="F21" s="30">
        <v>24423.45</v>
      </c>
      <c r="G21" s="30">
        <v>22973.81</v>
      </c>
      <c r="H21" s="30">
        <v>30578.21</v>
      </c>
      <c r="I21" s="30">
        <v>43662.65</v>
      </c>
      <c r="J21" s="30">
        <v>11731.02</v>
      </c>
      <c r="K21" s="30">
        <f t="shared" si="5"/>
        <v>257086.53999999998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-6281.8</v>
      </c>
      <c r="K23" s="30">
        <f t="shared" si="5"/>
        <v>-6281.8</v>
      </c>
      <c r="L23"/>
      <c r="M23"/>
      <c r="N23"/>
    </row>
    <row r="24" spans="1:14" ht="16.5" customHeight="1">
      <c r="A24" s="62" t="s">
        <v>72</v>
      </c>
      <c r="B24" s="30">
        <v>1051.25</v>
      </c>
      <c r="C24" s="30">
        <v>1028.04</v>
      </c>
      <c r="D24" s="30">
        <v>1443.43</v>
      </c>
      <c r="E24" s="30">
        <v>744.92</v>
      </c>
      <c r="F24" s="30">
        <v>853.99</v>
      </c>
      <c r="G24" s="30">
        <v>1011.79</v>
      </c>
      <c r="H24" s="30">
        <v>888.8</v>
      </c>
      <c r="I24" s="30">
        <v>1157.99</v>
      </c>
      <c r="J24" s="30">
        <v>285.44</v>
      </c>
      <c r="K24" s="30">
        <f t="shared" si="5"/>
        <v>8465.65</v>
      </c>
      <c r="L24"/>
      <c r="M24"/>
      <c r="N24"/>
    </row>
    <row r="25" spans="1:14" ht="16.5" customHeight="1">
      <c r="A25" s="62" t="s">
        <v>73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848.41</v>
      </c>
      <c r="J25" s="30">
        <v>268.83</v>
      </c>
      <c r="K25" s="30">
        <f t="shared" si="5"/>
        <v>5617.85</v>
      </c>
      <c r="L25"/>
      <c r="M25"/>
      <c r="N25"/>
    </row>
    <row r="26" spans="1:14" ht="16.5" customHeight="1">
      <c r="A26" s="62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262.3</v>
      </c>
      <c r="J26" s="30">
        <v>100.8</v>
      </c>
      <c r="K26" s="30">
        <f t="shared" si="5"/>
        <v>2018.1599999999999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-68026.39</v>
      </c>
      <c r="C29" s="30">
        <f t="shared" si="6"/>
        <v>-73472.15000000001</v>
      </c>
      <c r="D29" s="30">
        <f t="shared" si="6"/>
        <v>-972834.44</v>
      </c>
      <c r="E29" s="30">
        <f t="shared" si="6"/>
        <v>-495819.04</v>
      </c>
      <c r="F29" s="30">
        <f t="shared" si="6"/>
        <v>-51533.92999999999</v>
      </c>
      <c r="G29" s="30">
        <f t="shared" si="6"/>
        <v>-35238.22</v>
      </c>
      <c r="H29" s="30">
        <f t="shared" si="6"/>
        <v>-607874.7000000001</v>
      </c>
      <c r="I29" s="30">
        <f t="shared" si="6"/>
        <v>-75453.18</v>
      </c>
      <c r="J29" s="30">
        <f t="shared" si="6"/>
        <v>-17020.81</v>
      </c>
      <c r="K29" s="30">
        <f aca="true" t="shared" si="7" ref="K29:K37">SUM(B29:J29)</f>
        <v>-2397272.8600000003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-62180.8</v>
      </c>
      <c r="C30" s="30">
        <f t="shared" si="8"/>
        <v>-67755.6</v>
      </c>
      <c r="D30" s="30">
        <f t="shared" si="8"/>
        <v>-78425.6</v>
      </c>
      <c r="E30" s="30">
        <f t="shared" si="8"/>
        <v>-41676.8</v>
      </c>
      <c r="F30" s="30">
        <f t="shared" si="8"/>
        <v>-46785.2</v>
      </c>
      <c r="G30" s="30">
        <f t="shared" si="8"/>
        <v>-29612</v>
      </c>
      <c r="H30" s="30">
        <f t="shared" si="8"/>
        <v>-26932.4</v>
      </c>
      <c r="I30" s="30">
        <f t="shared" si="8"/>
        <v>-69014</v>
      </c>
      <c r="J30" s="30">
        <f t="shared" si="8"/>
        <v>-8954</v>
      </c>
      <c r="K30" s="30">
        <f t="shared" si="7"/>
        <v>-431336.4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-62180.8</v>
      </c>
      <c r="C31" s="30">
        <f aca="true" t="shared" si="9" ref="C31:J31">-ROUND((C9)*$E$3,2)</f>
        <v>-67755.6</v>
      </c>
      <c r="D31" s="30">
        <f t="shared" si="9"/>
        <v>-78425.6</v>
      </c>
      <c r="E31" s="30">
        <f t="shared" si="9"/>
        <v>-41676.8</v>
      </c>
      <c r="F31" s="30">
        <f t="shared" si="9"/>
        <v>-46785.2</v>
      </c>
      <c r="G31" s="30">
        <f t="shared" si="9"/>
        <v>-29612</v>
      </c>
      <c r="H31" s="30">
        <f t="shared" si="9"/>
        <v>-26932.4</v>
      </c>
      <c r="I31" s="30">
        <f t="shared" si="9"/>
        <v>-69014</v>
      </c>
      <c r="J31" s="30">
        <f t="shared" si="9"/>
        <v>-8954</v>
      </c>
      <c r="K31" s="30">
        <f t="shared" si="7"/>
        <v>-431336.4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-5845.59</v>
      </c>
      <c r="C35" s="27">
        <f t="shared" si="10"/>
        <v>-5716.55</v>
      </c>
      <c r="D35" s="27">
        <f t="shared" si="10"/>
        <v>-894408.84</v>
      </c>
      <c r="E35" s="27">
        <f t="shared" si="10"/>
        <v>-454142.24</v>
      </c>
      <c r="F35" s="27">
        <f t="shared" si="10"/>
        <v>-4748.73</v>
      </c>
      <c r="G35" s="27">
        <f t="shared" si="10"/>
        <v>-5626.22</v>
      </c>
      <c r="H35" s="27">
        <f t="shared" si="10"/>
        <v>-580942.3</v>
      </c>
      <c r="I35" s="27">
        <f t="shared" si="10"/>
        <v>-6439.18</v>
      </c>
      <c r="J35" s="27">
        <f t="shared" si="10"/>
        <v>-8066.81</v>
      </c>
      <c r="K35" s="30">
        <f t="shared" si="7"/>
        <v>-1965936.46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-864000</v>
      </c>
      <c r="E44" s="17">
        <v>-450000</v>
      </c>
      <c r="F44" s="17">
        <v>0</v>
      </c>
      <c r="G44" s="17">
        <v>0</v>
      </c>
      <c r="H44" s="17">
        <v>-576000</v>
      </c>
      <c r="I44" s="17">
        <v>0</v>
      </c>
      <c r="J44" s="17">
        <v>0</v>
      </c>
      <c r="K44" s="17">
        <f>SUM(B44:J44)</f>
        <v>-1890000</v>
      </c>
      <c r="L44" s="24"/>
      <c r="M44"/>
      <c r="N44"/>
    </row>
    <row r="45" spans="1:14" s="23" customFormat="1" ht="16.5" customHeight="1">
      <c r="A45" s="25" t="s">
        <v>70</v>
      </c>
      <c r="B45" s="17">
        <v>-5845.59</v>
      </c>
      <c r="C45" s="17">
        <v>-5716.55</v>
      </c>
      <c r="D45" s="17">
        <v>-8026.39</v>
      </c>
      <c r="E45" s="17">
        <v>-4142.24</v>
      </c>
      <c r="F45" s="17">
        <v>-4748.73</v>
      </c>
      <c r="G45" s="17">
        <v>-5626.22</v>
      </c>
      <c r="H45" s="17">
        <v>-4942.3</v>
      </c>
      <c r="I45" s="17">
        <v>-6439.18</v>
      </c>
      <c r="J45" s="17">
        <v>-1587.21</v>
      </c>
      <c r="K45" s="17">
        <f>SUM(B45:J45)</f>
        <v>-47074.409999999996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828169.46</v>
      </c>
      <c r="C49" s="27">
        <f>IF(C18+C29+C50&lt;0,0,C18+C29+C50)</f>
        <v>802325.3400000001</v>
      </c>
      <c r="D49" s="27">
        <f>IF(D18+D29+D50&lt;0,0,D18+D29+D50)</f>
        <v>256872.1399999999</v>
      </c>
      <c r="E49" s="27">
        <f>IF(E18+E29+E50&lt;0,0,E18+E29+E50)</f>
        <v>139811.7900000001</v>
      </c>
      <c r="F49" s="27">
        <f>IF(F18+F29+F50&lt;0,0,F18+F29+F50)</f>
        <v>676774.31</v>
      </c>
      <c r="G49" s="27">
        <f>IF(G18+G29+G50&lt;0,0,G18+G29+G50)</f>
        <v>827022.1400000002</v>
      </c>
      <c r="H49" s="27">
        <f>IF(H18+H29+H50&lt;0,0,H18+H29+H50)</f>
        <v>149363.57999999984</v>
      </c>
      <c r="I49" s="27">
        <f>IF(I18+I29+I50&lt;0,0,I18+I29+I50)</f>
        <v>911552.19</v>
      </c>
      <c r="J49" s="27">
        <f>IF(J18+J29+J50&lt;0,0,J18+J29+J50)</f>
        <v>225822.24</v>
      </c>
      <c r="K49" s="20">
        <f>SUM(B49:J49)</f>
        <v>4817713.1899999995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828169.45</v>
      </c>
      <c r="C55" s="10">
        <f t="shared" si="11"/>
        <v>802325.34</v>
      </c>
      <c r="D55" s="10">
        <f t="shared" si="11"/>
        <v>256872.14</v>
      </c>
      <c r="E55" s="10">
        <f t="shared" si="11"/>
        <v>139811.79</v>
      </c>
      <c r="F55" s="10">
        <f t="shared" si="11"/>
        <v>676774.31</v>
      </c>
      <c r="G55" s="10">
        <f t="shared" si="11"/>
        <v>827022.14</v>
      </c>
      <c r="H55" s="10">
        <f t="shared" si="11"/>
        <v>149363.58</v>
      </c>
      <c r="I55" s="10">
        <f>SUM(I56:I68)</f>
        <v>911552.2</v>
      </c>
      <c r="J55" s="10">
        <f t="shared" si="11"/>
        <v>225822.24</v>
      </c>
      <c r="K55" s="5">
        <f>SUM(K56:K68)</f>
        <v>4817713.19</v>
      </c>
      <c r="L55" s="9"/>
    </row>
    <row r="56" spans="1:11" ht="16.5" customHeight="1">
      <c r="A56" s="7" t="s">
        <v>57</v>
      </c>
      <c r="B56" s="8">
        <v>724151.37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724151.37</v>
      </c>
    </row>
    <row r="57" spans="1:11" ht="16.5" customHeight="1">
      <c r="A57" s="7" t="s">
        <v>58</v>
      </c>
      <c r="B57" s="8">
        <v>104018.08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104018.08</v>
      </c>
    </row>
    <row r="58" spans="1:11" ht="16.5" customHeight="1">
      <c r="A58" s="7" t="s">
        <v>4</v>
      </c>
      <c r="B58" s="6">
        <v>0</v>
      </c>
      <c r="C58" s="8">
        <v>802325.34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802325.34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256872.14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256872.14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139811.79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139811.79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676774.31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676774.31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827022.14</v>
      </c>
      <c r="H62" s="6">
        <v>0</v>
      </c>
      <c r="I62" s="6">
        <v>0</v>
      </c>
      <c r="J62" s="6">
        <v>0</v>
      </c>
      <c r="K62" s="5">
        <f t="shared" si="12"/>
        <v>827022.14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149363.58</v>
      </c>
      <c r="I63" s="6">
        <v>0</v>
      </c>
      <c r="J63" s="6">
        <v>0</v>
      </c>
      <c r="K63" s="5">
        <f t="shared" si="12"/>
        <v>149363.58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331987.31</v>
      </c>
      <c r="J65" s="6">
        <v>0</v>
      </c>
      <c r="K65" s="5">
        <f t="shared" si="12"/>
        <v>331987.31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579564.89</v>
      </c>
      <c r="J66" s="6">
        <v>0</v>
      </c>
      <c r="K66" s="5">
        <f t="shared" si="12"/>
        <v>579564.89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225822.24</v>
      </c>
      <c r="K67" s="5">
        <f t="shared" si="12"/>
        <v>225822.24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2022-06-03T17:30:24Z</dcterms:modified>
  <cp:category/>
  <cp:version/>
  <cp:contentType/>
  <cp:contentStatus/>
</cp:coreProperties>
</file>