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<sst xmlns="http://schemas.openxmlformats.org/spreadsheetml/2006/main" count="76" uniqueCount="75">
  <si>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</si>
  <si>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</si>
  <si>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</si>
  <si>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</si>
  <si>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</si>
  <si>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</si>
  <si>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</si>
  <si>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</si>
  <si>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</si>
  <si>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</si>
  <si>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</si>
  <si>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</si>
  <si>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</si>
  <si>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</si>
  <si>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</si>
  <si>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</si>
  <si>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</si>
  <si>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</si>
  <si>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</si>
  <si>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</si>
  <si>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</si>
  <si>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</si>
  <si>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</si>
  <si>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</si>
  <si>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</si>
  <si>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</si>
  <si>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</si>
  <si>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</si>
  <si>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</si>
  <si>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</si>
  <si>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</si>
  <si>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</si>
  <si>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</si>
  <si>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</si>
  <si>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</si>
  <si>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</si>
  <si>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</si>
  <si>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</si>
  <si>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</si>
  <si>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</si>
  <si>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</si>
  <si>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</si>
  <si>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</si>
  <si>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</si>
  <si>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</si>
  <si>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</si>
  <si>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</si>
  <si>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</si>
  <si>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</si>
  <si>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</si>
  <si>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</si>
  <si>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</si>
  <si>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</si>
  <si>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</si>
  <si>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</si>
  <si>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</si>
  <si>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</si>
  <si>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</si>
  <si>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</si>
  <si>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</si>
  <si>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</si>
  <si>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</si>
  <si>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</si>
  <si>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</si>
  <si>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</si>
  <si>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</si>
  <si>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</si>
  <si>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31/05/22 - VENCIMENTO 07/06/22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</si>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</sst>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322487</v>
      </c>
      <c r="C7" s="47">
        <f t="shared" si="0"/>
        <v>264814</v>
      </c>
      <c r="D7" s="47">
        <f t="shared" si="0"/>
        <v>335290</v>
      </c>
      <c r="E7" s="47">
        <f t="shared" si="0"/>
        <v>180062</v>
      </c>
      <c r="F7" s="47">
        <f t="shared" si="0"/>
        <v>218969</v>
      </c>
      <c r="G7" s="47">
        <f t="shared" si="0"/>
        <v>216049</v>
      </c>
      <c r="H7" s="47">
        <f t="shared" si="0"/>
        <v>260632</v>
      </c>
      <c r="I7" s="47">
        <f t="shared" si="0"/>
        <v>366958</v>
      </c>
      <c r="J7" s="47">
        <f t="shared" si="0"/>
        <v>116313</v>
      </c>
      <c r="K7" s="47">
        <f t="shared" si="0"/>
        <v>2281574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19095</v>
      </c>
      <c r="C8" s="45">
        <f t="shared" si="1"/>
        <v>19078</v>
      </c>
      <c r="D8" s="45">
        <f t="shared" si="1"/>
        <v>19587</v>
      </c>
      <c r="E8" s="45">
        <f t="shared" si="1"/>
        <v>12669</v>
      </c>
      <c r="F8" s="45">
        <f t="shared" si="1"/>
        <v>13850</v>
      </c>
      <c r="G8" s="45">
        <f t="shared" si="1"/>
        <v>7232</v>
      </c>
      <c r="H8" s="45">
        <f t="shared" si="1"/>
        <v>7029</v>
      </c>
      <c r="I8" s="45">
        <f t="shared" si="1"/>
        <v>20245</v>
      </c>
      <c r="J8" s="45">
        <f t="shared" si="1"/>
        <v>4124</v>
      </c>
      <c r="K8" s="38">
        <f>SUM(B8:J8)</f>
        <v>122909</v>
      </c>
      <c r="L8"/>
      <c r="M8"/>
      <c r="N8"/>
    </row>
    <row r="9" spans="1:14" ht="16.5" customHeight="1">
      <c r="A9" s="22" t="s">
        <v>32</v>
      </c>
      <c r="B9" s="45">
        <v>19050</v>
      </c>
      <c r="C9" s="45">
        <v>19063</v>
      </c>
      <c r="D9" s="45">
        <v>19585</v>
      </c>
      <c r="E9" s="45">
        <v>12535</v>
      </c>
      <c r="F9" s="45">
        <v>13837</v>
      </c>
      <c r="G9" s="45">
        <v>7231</v>
      </c>
      <c r="H9" s="45">
        <v>7029</v>
      </c>
      <c r="I9" s="45">
        <v>20140</v>
      </c>
      <c r="J9" s="45">
        <v>4124</v>
      </c>
      <c r="K9" s="38">
        <f>SUM(B9:J9)</f>
        <v>122594</v>
      </c>
      <c r="L9"/>
      <c r="M9"/>
      <c r="N9"/>
    </row>
    <row r="10" spans="1:14" ht="16.5" customHeight="1">
      <c r="A10" s="22" t="s">
        <v>31</v>
      </c>
      <c r="B10" s="45">
        <v>45</v>
      </c>
      <c r="C10" s="45">
        <v>15</v>
      </c>
      <c r="D10" s="45">
        <v>2</v>
      </c>
      <c r="E10" s="45">
        <v>134</v>
      </c>
      <c r="F10" s="45">
        <v>13</v>
      </c>
      <c r="G10" s="45">
        <v>1</v>
      </c>
      <c r="H10" s="45">
        <v>0</v>
      </c>
      <c r="I10" s="45">
        <v>105</v>
      </c>
      <c r="J10" s="45">
        <v>0</v>
      </c>
      <c r="K10" s="38">
        <f>SUM(B10:J10)</f>
        <v>315</v>
      </c>
      <c r="L10"/>
      <c r="M10"/>
      <c r="N10"/>
    </row>
    <row r="11" spans="1:14" ht="16.5" customHeight="1">
      <c r="A11" s="44" t="s">
        <v>30</v>
      </c>
      <c r="B11" s="43">
        <v>303392</v>
      </c>
      <c r="C11" s="43">
        <v>245736</v>
      </c>
      <c r="D11" s="43">
        <v>315703</v>
      </c>
      <c r="E11" s="43">
        <v>167393</v>
      </c>
      <c r="F11" s="43">
        <v>205119</v>
      </c>
      <c r="G11" s="43">
        <v>208817</v>
      </c>
      <c r="H11" s="43">
        <v>253603</v>
      </c>
      <c r="I11" s="43">
        <v>346713</v>
      </c>
      <c r="J11" s="43">
        <v>112189</v>
      </c>
      <c r="K11" s="38">
        <f>SUM(B11:J11)</f>
        <v>2158665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1.167693889166286</v>
      </c>
      <c r="C16" s="39">
        <v>1.224711602531767</v>
      </c>
      <c r="D16" s="39">
        <v>1.078480572491954</v>
      </c>
      <c r="E16" s="39">
        <v>1.410104275834768</v>
      </c>
      <c r="F16" s="39">
        <v>1.103555758295919</v>
      </c>
      <c r="G16" s="39">
        <v>1.21669978948231</v>
      </c>
      <c r="H16" s="39">
        <v>1.147345938817086</v>
      </c>
      <c r="I16" s="39">
        <v>1.112873449894952</v>
      </c>
      <c r="J16" s="39">
        <v>1.104329356229331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SUM(B19:B28)</f>
        <v>1658525.18</v>
      </c>
      <c r="C18" s="36">
        <f aca="true" t="shared" si="2" ref="C18:J18">SUM(C19:C28)</f>
        <v>1574493.2300000002</v>
      </c>
      <c r="D18" s="36">
        <f t="shared" si="2"/>
        <v>1940628.3100000003</v>
      </c>
      <c r="E18" s="36">
        <f t="shared" si="2"/>
        <v>1185954.69</v>
      </c>
      <c r="F18" s="36">
        <f t="shared" si="2"/>
        <v>1195412.8499999999</v>
      </c>
      <c r="G18" s="36">
        <f t="shared" si="2"/>
        <v>1304879.72</v>
      </c>
      <c r="H18" s="36">
        <f t="shared" si="2"/>
        <v>1193668.82</v>
      </c>
      <c r="I18" s="36">
        <f t="shared" si="2"/>
        <v>1661267.7599999998</v>
      </c>
      <c r="J18" s="36">
        <f t="shared" si="2"/>
        <v>578548.4599999998</v>
      </c>
      <c r="K18" s="36">
        <f>SUM(B18:J18)</f>
        <v>12293379.02</v>
      </c>
      <c r="L18"/>
      <c r="M18"/>
      <c r="N18"/>
    </row>
    <row r="19" spans="1:14" ht="16.5" customHeight="1">
      <c r="A19" s="35" t="s">
        <v>27</v>
      </c>
      <c r="B19" s="61">
        <f>ROUND((B13+B14)*B7,2)</f>
        <v>1374504.09</v>
      </c>
      <c r="C19" s="61">
        <f aca="true" t="shared" si="3" ref="C19:J19">ROUND((C13+C14)*C7,2)</f>
        <v>1239991.56</v>
      </c>
      <c r="D19" s="61">
        <f t="shared" si="3"/>
        <v>1740389.8</v>
      </c>
      <c r="E19" s="61">
        <f t="shared" si="3"/>
        <v>812637.81</v>
      </c>
      <c r="F19" s="61">
        <f t="shared" si="3"/>
        <v>1045795.94</v>
      </c>
      <c r="G19" s="61">
        <f t="shared" si="3"/>
        <v>1042285.19</v>
      </c>
      <c r="H19" s="61">
        <f t="shared" si="3"/>
        <v>1001139.64</v>
      </c>
      <c r="I19" s="61">
        <f t="shared" si="3"/>
        <v>1423870.43</v>
      </c>
      <c r="J19" s="61">
        <f t="shared" si="3"/>
        <v>510672.23</v>
      </c>
      <c r="K19" s="30">
        <f>SUM(B19:J19)</f>
        <v>10191286.69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230495.94</v>
      </c>
      <c r="C20" s="30">
        <f t="shared" si="4"/>
        <v>278640.49</v>
      </c>
      <c r="D20" s="30">
        <f t="shared" si="4"/>
        <v>136586.79</v>
      </c>
      <c r="E20" s="30">
        <f t="shared" si="4"/>
        <v>333266.24</v>
      </c>
      <c r="F20" s="30">
        <f t="shared" si="4"/>
        <v>108298.19</v>
      </c>
      <c r="G20" s="30">
        <f t="shared" si="4"/>
        <v>225862.98</v>
      </c>
      <c r="H20" s="30">
        <f t="shared" si="4"/>
        <v>147513.86</v>
      </c>
      <c r="I20" s="30">
        <f t="shared" si="4"/>
        <v>160717.17</v>
      </c>
      <c r="J20" s="30">
        <f t="shared" si="4"/>
        <v>53278.11</v>
      </c>
      <c r="K20" s="30">
        <f aca="true" t="shared" si="5" ref="K20:K26">SUM(B20:J20)</f>
        <v>1674659.7699999998</v>
      </c>
      <c r="L20"/>
      <c r="M20"/>
      <c r="N20"/>
    </row>
    <row r="21" spans="1:14" ht="16.5" customHeight="1">
      <c r="A21" s="18" t="s">
        <v>25</v>
      </c>
      <c r="B21" s="30">
        <v>49548.27</v>
      </c>
      <c r="C21" s="30">
        <v>50310.7</v>
      </c>
      <c r="D21" s="30">
        <v>55929.86</v>
      </c>
      <c r="E21" s="30">
        <v>35077.99</v>
      </c>
      <c r="F21" s="30">
        <v>38022.75</v>
      </c>
      <c r="G21" s="30">
        <v>33284.58</v>
      </c>
      <c r="H21" s="30">
        <v>39913.96</v>
      </c>
      <c r="I21" s="30">
        <v>70927.37</v>
      </c>
      <c r="J21" s="30">
        <v>18367.94</v>
      </c>
      <c r="K21" s="30">
        <f t="shared" si="5"/>
        <v>391383.42000000004</v>
      </c>
      <c r="L21"/>
      <c r="M21"/>
      <c r="N21"/>
    </row>
    <row r="22" spans="1:14" ht="16.5" customHeight="1">
      <c r="A22" s="18" t="s">
        <v>24</v>
      </c>
      <c r="B22" s="30">
        <v>1729.28</v>
      </c>
      <c r="C22" s="34">
        <v>3458.56</v>
      </c>
      <c r="D22" s="34">
        <v>5187.84</v>
      </c>
      <c r="E22" s="30">
        <v>3458.56</v>
      </c>
      <c r="F22" s="30">
        <v>1729.28</v>
      </c>
      <c r="G22" s="34">
        <v>1729.28</v>
      </c>
      <c r="H22" s="34">
        <v>3458.56</v>
      </c>
      <c r="I22" s="34">
        <v>3458.56</v>
      </c>
      <c r="J22" s="34">
        <v>1729.28</v>
      </c>
      <c r="K22" s="30">
        <f t="shared" si="5"/>
        <v>25939.2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-6281.8</v>
      </c>
      <c r="K23" s="30">
        <f t="shared" si="5"/>
        <v>-6281.8</v>
      </c>
      <c r="L23"/>
      <c r="M23"/>
      <c r="N23"/>
    </row>
    <row r="24" spans="1:14" ht="16.5" customHeight="1">
      <c r="A24" s="62" t="s">
        <v>72</v>
      </c>
      <c r="B24" s="30">
        <v>1181.2</v>
      </c>
      <c r="C24" s="30">
        <v>1120.86</v>
      </c>
      <c r="D24" s="30">
        <v>1383.1</v>
      </c>
      <c r="E24" s="30">
        <v>844.71</v>
      </c>
      <c r="F24" s="30">
        <v>851.67</v>
      </c>
      <c r="G24" s="30">
        <v>928.25</v>
      </c>
      <c r="H24" s="30">
        <v>849.35</v>
      </c>
      <c r="I24" s="30">
        <v>1183.52</v>
      </c>
      <c r="J24" s="30">
        <v>413.07</v>
      </c>
      <c r="K24" s="30">
        <f t="shared" si="5"/>
        <v>8755.73</v>
      </c>
      <c r="L24"/>
      <c r="M24"/>
      <c r="N24"/>
    </row>
    <row r="25" spans="1:14" ht="16.5" customHeight="1">
      <c r="A25" s="62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848.41</v>
      </c>
      <c r="J25" s="30">
        <v>268.83</v>
      </c>
      <c r="K25" s="30">
        <f t="shared" si="5"/>
        <v>5617.85</v>
      </c>
      <c r="L25"/>
      <c r="M25"/>
      <c r="N25"/>
    </row>
    <row r="26" spans="1:14" ht="16.5" customHeight="1">
      <c r="A26" s="62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-256525.28</v>
      </c>
      <c r="C29" s="30">
        <f t="shared" si="6"/>
        <v>-97695.22</v>
      </c>
      <c r="D29" s="30">
        <f t="shared" si="6"/>
        <v>1090813.25</v>
      </c>
      <c r="E29" s="30">
        <f t="shared" si="6"/>
        <v>428070.7399999999</v>
      </c>
      <c r="F29" s="30">
        <f t="shared" si="6"/>
        <v>-66806.63</v>
      </c>
      <c r="G29" s="30">
        <f t="shared" si="6"/>
        <v>-249339.29</v>
      </c>
      <c r="H29" s="30">
        <f t="shared" si="6"/>
        <v>814658.02</v>
      </c>
      <c r="I29" s="30">
        <f t="shared" si="6"/>
        <v>-159411.38</v>
      </c>
      <c r="J29" s="30">
        <f t="shared" si="6"/>
        <v>-47819.409999999996</v>
      </c>
      <c r="K29" s="30">
        <f aca="true" t="shared" si="7" ref="K29:K38">SUM(B29:J29)</f>
        <v>1455944.8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-246709.86</v>
      </c>
      <c r="C30" s="30">
        <f t="shared" si="8"/>
        <v>-90828.91</v>
      </c>
      <c r="D30" s="30">
        <f t="shared" si="8"/>
        <v>-139113.6</v>
      </c>
      <c r="E30" s="30">
        <f t="shared" si="8"/>
        <v>-223202.54</v>
      </c>
      <c r="F30" s="30">
        <f t="shared" si="8"/>
        <v>-60882.8</v>
      </c>
      <c r="G30" s="30">
        <f t="shared" si="8"/>
        <v>-242593.62</v>
      </c>
      <c r="H30" s="30">
        <f t="shared" si="8"/>
        <v>-71619.04999999999</v>
      </c>
      <c r="I30" s="30">
        <f t="shared" si="8"/>
        <v>-152117.45</v>
      </c>
      <c r="J30" s="30">
        <f t="shared" si="8"/>
        <v>-37736.03999999999</v>
      </c>
      <c r="K30" s="30">
        <f t="shared" si="7"/>
        <v>-1264803.87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-83820</v>
      </c>
      <c r="C31" s="30">
        <f aca="true" t="shared" si="9" ref="C31:J31">-ROUND((C9)*$E$3,2)</f>
        <v>-83877.2</v>
      </c>
      <c r="D31" s="30">
        <f t="shared" si="9"/>
        <v>-86174</v>
      </c>
      <c r="E31" s="30">
        <f t="shared" si="9"/>
        <v>-55154</v>
      </c>
      <c r="F31" s="30">
        <f t="shared" si="9"/>
        <v>-60882.8</v>
      </c>
      <c r="G31" s="30">
        <f t="shared" si="9"/>
        <v>-31816.4</v>
      </c>
      <c r="H31" s="30">
        <f t="shared" si="9"/>
        <v>-30927.6</v>
      </c>
      <c r="I31" s="30">
        <f t="shared" si="9"/>
        <v>-88616</v>
      </c>
      <c r="J31" s="30">
        <f t="shared" si="9"/>
        <v>-18145.6</v>
      </c>
      <c r="K31" s="30">
        <f t="shared" si="7"/>
        <v>-539413.6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-162889.86</v>
      </c>
      <c r="C34" s="30">
        <v>-6951.71</v>
      </c>
      <c r="D34" s="30">
        <v>-52939.6</v>
      </c>
      <c r="E34" s="30">
        <v>-168048.54</v>
      </c>
      <c r="F34" s="26">
        <v>0</v>
      </c>
      <c r="G34" s="30">
        <v>-210777.22</v>
      </c>
      <c r="H34" s="30">
        <v>-40691.45</v>
      </c>
      <c r="I34" s="30">
        <v>-63501.45</v>
      </c>
      <c r="J34" s="30">
        <v>-19590.44</v>
      </c>
      <c r="K34" s="30">
        <f t="shared" si="7"/>
        <v>-725390.2699999998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-9815.42</v>
      </c>
      <c r="C35" s="27">
        <f t="shared" si="10"/>
        <v>-6866.31</v>
      </c>
      <c r="D35" s="27">
        <f t="shared" si="10"/>
        <v>1229926.85</v>
      </c>
      <c r="E35" s="27">
        <f t="shared" si="10"/>
        <v>651273.2799999999</v>
      </c>
      <c r="F35" s="27">
        <f t="shared" si="10"/>
        <v>-5923.83</v>
      </c>
      <c r="G35" s="27">
        <f t="shared" si="10"/>
        <v>-6745.67</v>
      </c>
      <c r="H35" s="27">
        <f t="shared" si="10"/>
        <v>886277.07</v>
      </c>
      <c r="I35" s="27">
        <f t="shared" si="10"/>
        <v>-7293.93</v>
      </c>
      <c r="J35" s="27">
        <f t="shared" si="10"/>
        <v>-10083.37</v>
      </c>
      <c r="K35" s="30">
        <f t="shared" si="7"/>
        <v>2720748.6699999995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-22382.27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-6479.63</v>
      </c>
      <c r="K36" s="30">
        <f t="shared" si="7"/>
        <v>-28861.9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30">
        <v>-3247.2</v>
      </c>
      <c r="C38" s="30">
        <v>-633.6</v>
      </c>
      <c r="D38" s="30">
        <v>0</v>
      </c>
      <c r="E38" s="30">
        <v>-1029.6</v>
      </c>
      <c r="F38" s="30">
        <v>-1188</v>
      </c>
      <c r="G38" s="30">
        <v>-1584</v>
      </c>
      <c r="H38" s="30">
        <v>0</v>
      </c>
      <c r="I38" s="30">
        <v>-712.8</v>
      </c>
      <c r="J38" s="30">
        <v>-1306.8</v>
      </c>
      <c r="K38" s="30">
        <f t="shared" si="7"/>
        <v>-9701.999999999998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2610000</v>
      </c>
      <c r="E43" s="17">
        <v>1422000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5814000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-6568.22</v>
      </c>
      <c r="C45" s="17">
        <v>-6232.71</v>
      </c>
      <c r="D45" s="17">
        <v>-7690.88</v>
      </c>
      <c r="E45" s="17">
        <v>-4697.12</v>
      </c>
      <c r="F45" s="17">
        <v>-4735.83</v>
      </c>
      <c r="G45" s="17">
        <v>-5161.67</v>
      </c>
      <c r="H45" s="17">
        <v>-4722.93</v>
      </c>
      <c r="I45" s="17">
        <v>-6581.13</v>
      </c>
      <c r="J45" s="17">
        <v>-2296.94</v>
      </c>
      <c r="K45" s="17">
        <f>SUM(B45:J45)</f>
        <v>-48687.43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1401999.9</v>
      </c>
      <c r="C49" s="27">
        <f>IF(C18+C29+C50&lt;0,0,C18+C29+C50)</f>
        <v>1476798.0100000002</v>
      </c>
      <c r="D49" s="27">
        <f>IF(D18+D29+D50&lt;0,0,D18+D29+D50)</f>
        <v>3031441.5600000005</v>
      </c>
      <c r="E49" s="27">
        <f>IF(E18+E29+E50&lt;0,0,E18+E29+E50)</f>
        <v>1614025.4299999997</v>
      </c>
      <c r="F49" s="27">
        <f>IF(F18+F29+F50&lt;0,0,F18+F29+F50)</f>
        <v>1128606.2199999997</v>
      </c>
      <c r="G49" s="27">
        <f>IF(G18+G29+G50&lt;0,0,G18+G29+G50)</f>
        <v>1055540.43</v>
      </c>
      <c r="H49" s="27">
        <f>IF(H18+H29+H50&lt;0,0,H18+H29+H50)</f>
        <v>2008326.84</v>
      </c>
      <c r="I49" s="27">
        <f>IF(I18+I29+I50&lt;0,0,I18+I29+I50)</f>
        <v>1501856.38</v>
      </c>
      <c r="J49" s="27">
        <f>IF(J18+J29+J50&lt;0,0,J18+J29+J50)</f>
        <v>530729.0499999998</v>
      </c>
      <c r="K49" s="20">
        <f>SUM(B49:J49)</f>
        <v>13749323.82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1401999.9000000001</v>
      </c>
      <c r="C55" s="10">
        <f t="shared" si="11"/>
        <v>1476798</v>
      </c>
      <c r="D55" s="10">
        <f t="shared" si="11"/>
        <v>3031441.55</v>
      </c>
      <c r="E55" s="10">
        <f t="shared" si="11"/>
        <v>1614025.44</v>
      </c>
      <c r="F55" s="10">
        <f t="shared" si="11"/>
        <v>1128606.23</v>
      </c>
      <c r="G55" s="10">
        <f t="shared" si="11"/>
        <v>1055540.43</v>
      </c>
      <c r="H55" s="10">
        <f t="shared" si="11"/>
        <v>2008326.84</v>
      </c>
      <c r="I55" s="10">
        <f>SUM(I56:I68)</f>
        <v>1501856.37</v>
      </c>
      <c r="J55" s="10">
        <f t="shared" si="11"/>
        <v>530729.04</v>
      </c>
      <c r="K55" s="5">
        <f>SUM(K56:K68)</f>
        <v>13749323.8</v>
      </c>
      <c r="L55" s="9"/>
    </row>
    <row r="56" spans="1:11" ht="16.5" customHeight="1">
      <c r="A56" s="7" t="s">
        <v>57</v>
      </c>
      <c r="B56" s="8">
        <v>1217076.11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1217076.11</v>
      </c>
    </row>
    <row r="57" spans="1:11" ht="16.5" customHeight="1">
      <c r="A57" s="7" t="s">
        <v>58</v>
      </c>
      <c r="B57" s="8">
        <v>184923.79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184923.79</v>
      </c>
    </row>
    <row r="58" spans="1:11" ht="16.5" customHeight="1">
      <c r="A58" s="7" t="s">
        <v>4</v>
      </c>
      <c r="B58" s="6">
        <v>0</v>
      </c>
      <c r="C58" s="8">
        <v>1476798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1476798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3031441.55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3031441.55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1614025.44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1614025.44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1128606.23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1128606.23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1055540.43</v>
      </c>
      <c r="H62" s="6">
        <v>0</v>
      </c>
      <c r="I62" s="6">
        <v>0</v>
      </c>
      <c r="J62" s="6">
        <v>0</v>
      </c>
      <c r="K62" s="5">
        <f t="shared" si="12"/>
        <v>1055540.43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2008326.84</v>
      </c>
      <c r="I63" s="6">
        <v>0</v>
      </c>
      <c r="J63" s="6">
        <v>0</v>
      </c>
      <c r="K63" s="5">
        <f t="shared" si="12"/>
        <v>2008326.84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516037.85</v>
      </c>
      <c r="J65" s="6">
        <v>0</v>
      </c>
      <c r="K65" s="5">
        <f t="shared" si="12"/>
        <v>516037.85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985818.52</v>
      </c>
      <c r="J66" s="6">
        <v>0</v>
      </c>
      <c r="K66" s="5">
        <f t="shared" si="12"/>
        <v>985818.52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530729.04</v>
      </c>
      <c r="K67" s="5">
        <f t="shared" si="12"/>
        <v>530729.04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2022-06-06T17:38:47Z</dcterms:modified>
  <cp:category/>
  <cp:version/>
  <cp:contentType/>
  <cp:contentStatus/>
</cp:coreProperties>
</file>