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<sst xmlns="http://schemas.openxmlformats.org/spreadsheetml/2006/main" count="88" uniqueCount="85">
  <si>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</si>
  <si>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</si>
  <si>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</si>
  <si>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</si>
  <si>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</si>
  <si>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</si>
  <si>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</si>
  <si>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</si>
  <si>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</si>
  <si>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</si>
  <si>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</si>
  <si>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</si>
  <si>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</si>
  <si>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</si>
  <si>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</si>
  <si>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</si>
  <si>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</si>
  <si>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</si>
  <si>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</si>
  <si>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</si>
  <si>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</si>
  <si>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</si>
  <si>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</si>
  <si>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</si>
  <si>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</si>
  <si>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</si>
  <si>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</si>
  <si>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</si>
  <si>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</si>
  <si>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</si>
  <si>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</si>
  <si>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</si>
  <si>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</si>
  <si>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</si>
  <si>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</si>
  <si>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</si>
  <si>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</si>
  <si>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</si>
  <si>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</si>
  <si>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</si>
  <si>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</si>
  <si>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</si>
  <si>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</si>
  <si>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</si>
  <si>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</si>
  <si>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</si>
  <si>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</si>
  <si>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</si>
  <si>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</si>
  <si>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</si>
  <si>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</si>
  <si>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</si>
  <si>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</si>
  <si>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</si>
  <si>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</si>
  <si>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</si>
  <si>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</si>
  <si>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</si>
  <si>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</si>
  <si>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</si>
  <si>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</si>
  <si>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</si>
  <si>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</si>
  <si>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</si>
  <si>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18/05/22 - VENCIMENTO 25/05/22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</si>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</sst>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364820</v>
      </c>
      <c r="C7" s="9">
        <f t="shared" si="0"/>
        <v>266597</v>
      </c>
      <c r="D7" s="9">
        <f t="shared" si="0"/>
        <v>258930</v>
      </c>
      <c r="E7" s="9">
        <f t="shared" si="0"/>
        <v>63726</v>
      </c>
      <c r="F7" s="9">
        <f t="shared" si="0"/>
        <v>216520</v>
      </c>
      <c r="G7" s="9">
        <f t="shared" si="0"/>
        <v>350535</v>
      </c>
      <c r="H7" s="9">
        <f t="shared" si="0"/>
        <v>40137</v>
      </c>
      <c r="I7" s="9">
        <f t="shared" si="0"/>
        <v>273704</v>
      </c>
      <c r="J7" s="9">
        <f t="shared" si="0"/>
        <v>225252</v>
      </c>
      <c r="K7" s="9">
        <f t="shared" si="0"/>
        <v>337998</v>
      </c>
      <c r="L7" s="9">
        <f t="shared" si="0"/>
        <v>254872</v>
      </c>
      <c r="M7" s="9">
        <f t="shared" si="0"/>
        <v>126080</v>
      </c>
      <c r="N7" s="9">
        <f t="shared" si="0"/>
        <v>79671</v>
      </c>
      <c r="O7" s="9">
        <f t="shared" si="0"/>
        <v>2858842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11800</v>
      </c>
      <c r="C8" s="11">
        <f t="shared" si="1"/>
        <v>13310</v>
      </c>
      <c r="D8" s="11">
        <f t="shared" si="1"/>
        <v>9257</v>
      </c>
      <c r="E8" s="11">
        <f t="shared" si="1"/>
        <v>1946</v>
      </c>
      <c r="F8" s="11">
        <f t="shared" si="1"/>
        <v>6858</v>
      </c>
      <c r="G8" s="11">
        <f t="shared" si="1"/>
        <v>10883</v>
      </c>
      <c r="H8" s="11">
        <f t="shared" si="1"/>
        <v>1694</v>
      </c>
      <c r="I8" s="11">
        <f t="shared" si="1"/>
        <v>14389</v>
      </c>
      <c r="J8" s="11">
        <f t="shared" si="1"/>
        <v>10201</v>
      </c>
      <c r="K8" s="11">
        <f t="shared" si="1"/>
        <v>7628</v>
      </c>
      <c r="L8" s="11">
        <f t="shared" si="1"/>
        <v>6605</v>
      </c>
      <c r="M8" s="11">
        <f t="shared" si="1"/>
        <v>5354</v>
      </c>
      <c r="N8" s="11">
        <f t="shared" si="1"/>
        <v>3838</v>
      </c>
      <c r="O8" s="11">
        <f t="shared" si="1"/>
        <v>103763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11800</v>
      </c>
      <c r="C9" s="11">
        <v>13310</v>
      </c>
      <c r="D9" s="11">
        <v>9257</v>
      </c>
      <c r="E9" s="11">
        <v>1946</v>
      </c>
      <c r="F9" s="11">
        <v>6858</v>
      </c>
      <c r="G9" s="11">
        <v>10883</v>
      </c>
      <c r="H9" s="11">
        <v>1694</v>
      </c>
      <c r="I9" s="11">
        <v>14385</v>
      </c>
      <c r="J9" s="11">
        <v>10201</v>
      </c>
      <c r="K9" s="11">
        <v>7617</v>
      </c>
      <c r="L9" s="11">
        <v>6605</v>
      </c>
      <c r="M9" s="11">
        <v>5346</v>
      </c>
      <c r="N9" s="11">
        <v>3827</v>
      </c>
      <c r="O9" s="11">
        <f>SUM(B9:N9)</f>
        <v>103729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11</v>
      </c>
      <c r="L10" s="13">
        <v>0</v>
      </c>
      <c r="M10" s="13">
        <v>8</v>
      </c>
      <c r="N10" s="13">
        <v>11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353020</v>
      </c>
      <c r="C11" s="13">
        <v>253287</v>
      </c>
      <c r="D11" s="13">
        <v>249673</v>
      </c>
      <c r="E11" s="13">
        <v>61780</v>
      </c>
      <c r="F11" s="13">
        <v>209662</v>
      </c>
      <c r="G11" s="13">
        <v>339652</v>
      </c>
      <c r="H11" s="13">
        <v>38443</v>
      </c>
      <c r="I11" s="13">
        <v>259315</v>
      </c>
      <c r="J11" s="13">
        <v>215051</v>
      </c>
      <c r="K11" s="13">
        <v>330370</v>
      </c>
      <c r="L11" s="13">
        <v>248267</v>
      </c>
      <c r="M11" s="13">
        <v>120726</v>
      </c>
      <c r="N11" s="13">
        <v>75833</v>
      </c>
      <c r="O11" s="11">
        <f>SUM(B11:N11)</f>
        <v>2755079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1.284537174385551</v>
      </c>
      <c r="C16" s="19">
        <v>1.28283116649925</v>
      </c>
      <c r="D16" s="19">
        <v>1.264398772947643</v>
      </c>
      <c r="E16" s="19">
        <v>0.95198516294148</v>
      </c>
      <c r="F16" s="19">
        <v>1.398289411250211</v>
      </c>
      <c r="G16" s="19">
        <v>1.505568504483845</v>
      </c>
      <c r="H16" s="19">
        <v>1.715215735713687</v>
      </c>
      <c r="I16" s="19">
        <v>1.23239273726254</v>
      </c>
      <c r="J16" s="19">
        <v>1.337666463371144</v>
      </c>
      <c r="K16" s="19">
        <v>1.197868800813866</v>
      </c>
      <c r="L16" s="19">
        <v>1.273795640470025</v>
      </c>
      <c r="M16" s="19">
        <v>1.276596933217886</v>
      </c>
      <c r="N16" s="19">
        <v>1.158974440909095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1331663.0199999998</v>
      </c>
      <c r="C18" s="24">
        <f t="shared" si="2"/>
        <v>982206.0599999998</v>
      </c>
      <c r="D18" s="24">
        <f t="shared" si="2"/>
        <v>816691.7200000001</v>
      </c>
      <c r="E18" s="24">
        <f t="shared" si="2"/>
        <v>264135.11</v>
      </c>
      <c r="F18" s="24">
        <f t="shared" si="2"/>
        <v>872407.48</v>
      </c>
      <c r="G18" s="24">
        <f t="shared" si="2"/>
        <v>1271149.15</v>
      </c>
      <c r="H18" s="24">
        <f t="shared" si="2"/>
        <v>219497.31999999998</v>
      </c>
      <c r="I18" s="24">
        <f t="shared" si="2"/>
        <v>971022.58</v>
      </c>
      <c r="J18" s="24">
        <f t="shared" si="2"/>
        <v>859230.7000000001</v>
      </c>
      <c r="K18" s="24">
        <f t="shared" si="2"/>
        <v>1113040.52</v>
      </c>
      <c r="L18" s="24">
        <f t="shared" si="2"/>
        <v>1020924.4000000001</v>
      </c>
      <c r="M18" s="24">
        <f t="shared" si="2"/>
        <v>585886.62</v>
      </c>
      <c r="N18" s="24">
        <f t="shared" si="2"/>
        <v>299788.48</v>
      </c>
      <c r="O18" s="24">
        <f t="shared" si="2"/>
        <v>10607643.160000002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952289.65</v>
      </c>
      <c r="C19" s="30">
        <f t="shared" si="3"/>
        <v>718905.47</v>
      </c>
      <c r="D19" s="30">
        <f t="shared" si="3"/>
        <v>612343.56</v>
      </c>
      <c r="E19" s="30">
        <f t="shared" si="3"/>
        <v>257459.41</v>
      </c>
      <c r="F19" s="30">
        <f t="shared" si="3"/>
        <v>593524.62</v>
      </c>
      <c r="G19" s="30">
        <f t="shared" si="3"/>
        <v>790596.64</v>
      </c>
      <c r="H19" s="30">
        <f t="shared" si="3"/>
        <v>121542.86</v>
      </c>
      <c r="I19" s="30">
        <f t="shared" si="3"/>
        <v>732869.83</v>
      </c>
      <c r="J19" s="30">
        <f t="shared" si="3"/>
        <v>606626.16</v>
      </c>
      <c r="K19" s="30">
        <f t="shared" si="3"/>
        <v>860441.51</v>
      </c>
      <c r="L19" s="30">
        <f t="shared" si="3"/>
        <v>738746.49</v>
      </c>
      <c r="M19" s="30">
        <f t="shared" si="3"/>
        <v>421699.78</v>
      </c>
      <c r="N19" s="30">
        <f t="shared" si="3"/>
        <v>240702.03</v>
      </c>
      <c r="O19" s="30">
        <f>SUM(B19:N19)</f>
        <v>7647748.010000001</v>
      </c>
    </row>
    <row r="20" spans="1:23" ht="18.75" customHeight="1">
      <c r="A20" s="26" t="s">
        <v>35</v>
      </c>
      <c r="B20" s="30">
        <f>IF(B16&lt;&gt;0,ROUND((B16-1)*B19,2),0)</f>
        <v>270961.81</v>
      </c>
      <c r="C20" s="30">
        <f aca="true" t="shared" si="4" ref="C20:N20">IF(C16&lt;&gt;0,ROUND((C16-1)*C19,2),0)</f>
        <v>203328.87</v>
      </c>
      <c r="D20" s="30">
        <f t="shared" si="4"/>
        <v>161902.89</v>
      </c>
      <c r="E20" s="30">
        <f t="shared" si="4"/>
        <v>-12361.87</v>
      </c>
      <c r="F20" s="30">
        <f t="shared" si="4"/>
        <v>236394.57</v>
      </c>
      <c r="G20" s="30">
        <f t="shared" si="4"/>
        <v>399700.76</v>
      </c>
      <c r="H20" s="30">
        <f t="shared" si="4"/>
        <v>86929.37</v>
      </c>
      <c r="I20" s="30">
        <f t="shared" si="4"/>
        <v>170313.63</v>
      </c>
      <c r="J20" s="30">
        <f t="shared" si="4"/>
        <v>204837.31</v>
      </c>
      <c r="K20" s="30">
        <f t="shared" si="4"/>
        <v>170254.53</v>
      </c>
      <c r="L20" s="30">
        <f t="shared" si="4"/>
        <v>202265.57</v>
      </c>
      <c r="M20" s="30">
        <f t="shared" si="4"/>
        <v>116640.87</v>
      </c>
      <c r="N20" s="30">
        <f t="shared" si="4"/>
        <v>38265.47</v>
      </c>
      <c r="O20" s="30">
        <f aca="true" t="shared" si="5" ref="O19:O27">SUM(B20:N20)</f>
        <v>2249433.7800000003</v>
      </c>
      <c r="W20" s="62"/>
    </row>
    <row r="21" spans="1:15" ht="18.75" customHeight="1">
      <c r="A21" s="26" t="s">
        <v>36</v>
      </c>
      <c r="B21" s="30">
        <v>51103.88</v>
      </c>
      <c r="C21" s="30">
        <v>34565.37</v>
      </c>
      <c r="D21" s="30">
        <v>20184.82</v>
      </c>
      <c r="E21" s="30">
        <v>9475.19</v>
      </c>
      <c r="F21" s="30">
        <v>25443.95</v>
      </c>
      <c r="G21" s="30">
        <v>40946.14</v>
      </c>
      <c r="H21" s="30">
        <v>3966.61</v>
      </c>
      <c r="I21" s="30">
        <v>28906.38</v>
      </c>
      <c r="J21" s="30">
        <v>28835.26</v>
      </c>
      <c r="K21" s="30">
        <v>43546.7</v>
      </c>
      <c r="L21" s="30">
        <v>41404.4</v>
      </c>
      <c r="M21" s="30">
        <v>19940.05</v>
      </c>
      <c r="N21" s="30">
        <v>11446.72</v>
      </c>
      <c r="O21" s="30">
        <f t="shared" si="5"/>
        <v>359765.47000000003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981.63</v>
      </c>
      <c r="C24" s="30">
        <v>737.96</v>
      </c>
      <c r="D24" s="30">
        <v>605.68</v>
      </c>
      <c r="E24" s="30">
        <v>197.25</v>
      </c>
      <c r="F24" s="30">
        <v>652.1</v>
      </c>
      <c r="G24" s="30">
        <v>946.82</v>
      </c>
      <c r="H24" s="30">
        <v>162.44</v>
      </c>
      <c r="I24" s="30">
        <v>717.07</v>
      </c>
      <c r="J24" s="30">
        <v>642.81</v>
      </c>
      <c r="K24" s="30">
        <v>826.14</v>
      </c>
      <c r="L24" s="30">
        <v>756.53</v>
      </c>
      <c r="M24" s="30">
        <v>429.32</v>
      </c>
      <c r="N24" s="30">
        <v>220.5</v>
      </c>
      <c r="O24" s="30">
        <f t="shared" si="5"/>
        <v>7876.249999999998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723.71</v>
      </c>
      <c r="L25" s="30">
        <v>642.4</v>
      </c>
      <c r="M25" s="30">
        <v>363.59</v>
      </c>
      <c r="N25" s="30">
        <v>190.51</v>
      </c>
      <c r="O25" s="30">
        <f t="shared" si="5"/>
        <v>6731.629999999999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-57378.46</v>
      </c>
      <c r="C29" s="30">
        <f>+C30+C32+C50+C51+C54-C55</f>
        <v>-62667.53</v>
      </c>
      <c r="D29" s="30">
        <f t="shared" si="6"/>
        <v>2464994.2399999998</v>
      </c>
      <c r="E29" s="30">
        <f t="shared" si="6"/>
        <v>-9659.25</v>
      </c>
      <c r="F29" s="30">
        <f t="shared" si="6"/>
        <v>-33801.270000000004</v>
      </c>
      <c r="G29" s="30">
        <f t="shared" si="6"/>
        <v>-53150.1</v>
      </c>
      <c r="H29" s="30">
        <f t="shared" si="6"/>
        <v>149882.03999999998</v>
      </c>
      <c r="I29" s="30">
        <f t="shared" si="6"/>
        <v>-67281.39</v>
      </c>
      <c r="J29" s="30">
        <f t="shared" si="6"/>
        <v>-48458.85</v>
      </c>
      <c r="K29" s="30">
        <f t="shared" si="6"/>
        <v>-38108.68</v>
      </c>
      <c r="L29" s="30">
        <f t="shared" si="6"/>
        <v>-33268.76</v>
      </c>
      <c r="M29" s="30">
        <f t="shared" si="6"/>
        <v>-25909.670000000002</v>
      </c>
      <c r="N29" s="30">
        <f t="shared" si="6"/>
        <v>-18064.7</v>
      </c>
      <c r="O29" s="30">
        <f t="shared" si="6"/>
        <v>2167127.62</v>
      </c>
    </row>
    <row r="30" spans="1:15" ht="18.75" customHeight="1">
      <c r="A30" s="26" t="s">
        <v>39</v>
      </c>
      <c r="B30" s="31">
        <f>+B31</f>
        <v>-51920</v>
      </c>
      <c r="C30" s="31">
        <f>+C31</f>
        <v>-58564</v>
      </c>
      <c r="D30" s="31">
        <f aca="true" t="shared" si="7" ref="D30:O30">+D31</f>
        <v>-40730.8</v>
      </c>
      <c r="E30" s="31">
        <f t="shared" si="7"/>
        <v>-8562.4</v>
      </c>
      <c r="F30" s="31">
        <f t="shared" si="7"/>
        <v>-30175.2</v>
      </c>
      <c r="G30" s="31">
        <f t="shared" si="7"/>
        <v>-47885.2</v>
      </c>
      <c r="H30" s="31">
        <f t="shared" si="7"/>
        <v>-7453.6</v>
      </c>
      <c r="I30" s="31">
        <f t="shared" si="7"/>
        <v>-63294</v>
      </c>
      <c r="J30" s="31">
        <f t="shared" si="7"/>
        <v>-44884.4</v>
      </c>
      <c r="K30" s="31">
        <f t="shared" si="7"/>
        <v>-33514.8</v>
      </c>
      <c r="L30" s="31">
        <f t="shared" si="7"/>
        <v>-29062</v>
      </c>
      <c r="M30" s="31">
        <f t="shared" si="7"/>
        <v>-23522.4</v>
      </c>
      <c r="N30" s="31">
        <f t="shared" si="7"/>
        <v>-16838.8</v>
      </c>
      <c r="O30" s="31">
        <f t="shared" si="7"/>
        <v>-456407.6</v>
      </c>
    </row>
    <row r="31" spans="1:26" ht="18.75" customHeight="1">
      <c r="A31" s="27" t="s">
        <v>40</v>
      </c>
      <c r="B31" s="16">
        <f>ROUND((-B9)*$G$3,2)</f>
        <v>-51920</v>
      </c>
      <c r="C31" s="16">
        <f aca="true" t="shared" si="8" ref="C31:N31">ROUND((-C9)*$G$3,2)</f>
        <v>-58564</v>
      </c>
      <c r="D31" s="16">
        <f t="shared" si="8"/>
        <v>-40730.8</v>
      </c>
      <c r="E31" s="16">
        <f t="shared" si="8"/>
        <v>-8562.4</v>
      </c>
      <c r="F31" s="16">
        <f t="shared" si="8"/>
        <v>-30175.2</v>
      </c>
      <c r="G31" s="16">
        <f t="shared" si="8"/>
        <v>-47885.2</v>
      </c>
      <c r="H31" s="16">
        <f t="shared" si="8"/>
        <v>-7453.6</v>
      </c>
      <c r="I31" s="16">
        <f t="shared" si="8"/>
        <v>-63294</v>
      </c>
      <c r="J31" s="16">
        <f t="shared" si="8"/>
        <v>-44884.4</v>
      </c>
      <c r="K31" s="16">
        <f t="shared" si="8"/>
        <v>-33514.8</v>
      </c>
      <c r="L31" s="16">
        <f t="shared" si="8"/>
        <v>-29062</v>
      </c>
      <c r="M31" s="16">
        <f t="shared" si="8"/>
        <v>-23522.4</v>
      </c>
      <c r="N31" s="16">
        <f t="shared" si="8"/>
        <v>-16838.8</v>
      </c>
      <c r="O31" s="32">
        <f aca="true" t="shared" si="9" ref="O31:O55">SUM(B31:N31)</f>
        <v>-456407.6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-5458.46</v>
      </c>
      <c r="C32" s="31">
        <f aca="true" t="shared" si="10" ref="C32:O32">SUM(C33:C48)</f>
        <v>-4103.53</v>
      </c>
      <c r="D32" s="31">
        <f t="shared" si="10"/>
        <v>2505725.0399999996</v>
      </c>
      <c r="E32" s="31">
        <f t="shared" si="10"/>
        <v>-1096.85</v>
      </c>
      <c r="F32" s="31">
        <f t="shared" si="10"/>
        <v>-3626.07</v>
      </c>
      <c r="G32" s="31">
        <f t="shared" si="10"/>
        <v>-5264.9</v>
      </c>
      <c r="H32" s="31">
        <f t="shared" si="10"/>
        <v>158396.71</v>
      </c>
      <c r="I32" s="31">
        <f t="shared" si="10"/>
        <v>-3987.39</v>
      </c>
      <c r="J32" s="31">
        <f t="shared" si="10"/>
        <v>-3574.45</v>
      </c>
      <c r="K32" s="31">
        <f t="shared" si="10"/>
        <v>-4593.88</v>
      </c>
      <c r="L32" s="31">
        <f t="shared" si="10"/>
        <v>-4206.76</v>
      </c>
      <c r="M32" s="31">
        <f t="shared" si="10"/>
        <v>-2387.27</v>
      </c>
      <c r="N32" s="31">
        <f t="shared" si="10"/>
        <v>-1225.9</v>
      </c>
      <c r="O32" s="31">
        <f t="shared" si="10"/>
        <v>2624596.29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-906.97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-906.97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2520000</v>
      </c>
      <c r="E38" s="33">
        <v>0</v>
      </c>
      <c r="F38" s="33">
        <v>0</v>
      </c>
      <c r="G38" s="33">
        <v>0</v>
      </c>
      <c r="H38" s="33">
        <v>312300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7125300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-4446000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-5458.46</v>
      </c>
      <c r="C41" s="33">
        <v>-4103.53</v>
      </c>
      <c r="D41" s="33">
        <v>-3367.99</v>
      </c>
      <c r="E41" s="33">
        <v>-1096.85</v>
      </c>
      <c r="F41" s="33">
        <v>-3626.07</v>
      </c>
      <c r="G41" s="33">
        <v>-5264.9</v>
      </c>
      <c r="H41" s="33">
        <v>-903.29</v>
      </c>
      <c r="I41" s="33">
        <v>-3987.39</v>
      </c>
      <c r="J41" s="33">
        <v>-3574.45</v>
      </c>
      <c r="K41" s="33">
        <v>-4593.88</v>
      </c>
      <c r="L41" s="33">
        <v>-4206.76</v>
      </c>
      <c r="M41" s="33">
        <v>-2387.27</v>
      </c>
      <c r="N41" s="33">
        <v>-1225.9</v>
      </c>
      <c r="O41" s="33">
        <f t="shared" si="9"/>
        <v>-43796.740000000005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-1061.07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>
        <f t="shared" si="9"/>
        <v>-1061.07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1274284.5599999998</v>
      </c>
      <c r="C53" s="36">
        <f t="shared" si="12"/>
        <v>919538.5299999998</v>
      </c>
      <c r="D53" s="36">
        <f t="shared" si="12"/>
        <v>3281685.96</v>
      </c>
      <c r="E53" s="36">
        <f t="shared" si="12"/>
        <v>254475.86</v>
      </c>
      <c r="F53" s="36">
        <f t="shared" si="12"/>
        <v>838606.21</v>
      </c>
      <c r="G53" s="36">
        <f t="shared" si="12"/>
        <v>1217999.0499999998</v>
      </c>
      <c r="H53" s="36">
        <f t="shared" si="12"/>
        <v>369379.36</v>
      </c>
      <c r="I53" s="36">
        <f t="shared" si="12"/>
        <v>903741.19</v>
      </c>
      <c r="J53" s="36">
        <f t="shared" si="12"/>
        <v>810771.8500000001</v>
      </c>
      <c r="K53" s="36">
        <f t="shared" si="12"/>
        <v>1074931.84</v>
      </c>
      <c r="L53" s="36">
        <f t="shared" si="12"/>
        <v>987655.6400000001</v>
      </c>
      <c r="M53" s="36">
        <f t="shared" si="12"/>
        <v>559976.95</v>
      </c>
      <c r="N53" s="36">
        <f t="shared" si="12"/>
        <v>281723.77999999997</v>
      </c>
      <c r="O53" s="36">
        <f>SUM(B53:N53)</f>
        <v>12774770.78</v>
      </c>
      <c r="P53"/>
      <c r="Q5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 s="43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1274284.55</v>
      </c>
      <c r="C59" s="51">
        <f t="shared" si="13"/>
        <v>919538.53</v>
      </c>
      <c r="D59" s="51">
        <f t="shared" si="13"/>
        <v>3281685.95</v>
      </c>
      <c r="E59" s="51">
        <f t="shared" si="13"/>
        <v>254475.86</v>
      </c>
      <c r="F59" s="51">
        <f t="shared" si="13"/>
        <v>838606.22</v>
      </c>
      <c r="G59" s="51">
        <f t="shared" si="13"/>
        <v>1217999.05</v>
      </c>
      <c r="H59" s="51">
        <f t="shared" si="13"/>
        <v>369379.36</v>
      </c>
      <c r="I59" s="51">
        <f t="shared" si="13"/>
        <v>903741.19</v>
      </c>
      <c r="J59" s="51">
        <f t="shared" si="13"/>
        <v>810771.85</v>
      </c>
      <c r="K59" s="51">
        <f t="shared" si="13"/>
        <v>1074931.84</v>
      </c>
      <c r="L59" s="51">
        <f t="shared" si="13"/>
        <v>987655.65</v>
      </c>
      <c r="M59" s="51">
        <f t="shared" si="13"/>
        <v>559976.94</v>
      </c>
      <c r="N59" s="51">
        <f t="shared" si="13"/>
        <v>281723.78</v>
      </c>
      <c r="O59" s="36">
        <f t="shared" si="13"/>
        <v>12774770.77</v>
      </c>
      <c r="Q59"/>
    </row>
    <row r="60" spans="1:18" ht="18.75" customHeight="1">
      <c r="A60" s="26" t="s">
        <v>52</v>
      </c>
      <c r="B60" s="51">
        <v>1039874.91</v>
      </c>
      <c r="C60" s="51">
        <v>653958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1693832.9100000001</v>
      </c>
      <c r="P60"/>
      <c r="Q60"/>
      <c r="R60" s="43"/>
    </row>
    <row r="61" spans="1:16" ht="18.75" customHeight="1">
      <c r="A61" s="26" t="s">
        <v>53</v>
      </c>
      <c r="B61" s="51">
        <v>234409.64</v>
      </c>
      <c r="C61" s="51">
        <v>265580.53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499990.17000000004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3281685.95</v>
      </c>
      <c r="E62" s="52">
        <v>0</v>
      </c>
      <c r="F62" s="52">
        <v>0</v>
      </c>
      <c r="G62" s="52">
        <v>0</v>
      </c>
      <c r="H62" s="51">
        <v>369379.36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3651065.31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254475.86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254475.86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838606.22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838606.22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1217999.05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1217999.05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903741.19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903741.19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810771.85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810771.85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1074931.84</v>
      </c>
      <c r="L68" s="31">
        <v>987655.65</v>
      </c>
      <c r="M68" s="52">
        <v>0</v>
      </c>
      <c r="N68" s="52">
        <v>0</v>
      </c>
      <c r="O68" s="36">
        <f t="shared" si="14"/>
        <v>2062587.4900000002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559976.94</v>
      </c>
      <c r="N69" s="52">
        <v>0</v>
      </c>
      <c r="O69" s="36">
        <f t="shared" si="14"/>
        <v>559976.94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281723.78</v>
      </c>
      <c r="O70" s="55">
        <f t="shared" si="14"/>
        <v>281723.78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2022-05-26T21:16:01Z</dcterms:modified>
  <cp:category/>
  <cp:version/>
  <cp:contentType/>
  <cp:contentStatus/>
</cp:coreProperties>
</file>