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<sst xmlns="http://schemas.openxmlformats.org/spreadsheetml/2006/main" count="90" uniqueCount="87">
  <si>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</si>
  <si>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</si>
  <si>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</si>
  <si>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</si>
  <si>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</si>
  <si>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</si>
  <si>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</si>
  <si>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</si>
  <si>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</si>
  <si>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</si>
  <si>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</si>
  <si>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</si>
  <si>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</si>
  <si>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</si>
  <si>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</si>
  <si>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</si>
  <si>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</si>
  <si>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</si>
  <si>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</si>
  <si>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</si>
  <si>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</si>
  <si>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</si>
  <si>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</si>
  <si>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</si>
  <si>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</si>
  <si>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</si>
  <si>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</si>
  <si>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</si>
  <si>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</si>
  <si>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</si>
  <si>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</si>
  <si>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</si>
  <si>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</si>
  <si>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</si>
  <si>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</si>
  <si>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</si>
  <si>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</si>
  <si>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</si>
  <si>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</si>
  <si>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</si>
  <si>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</si>
  <si>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</si>
  <si>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</si>
  <si>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</si>
  <si>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</si>
  <si>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</si>
  <si>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</si>
  <si>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</si>
  <si>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</si>
  <si>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</si>
  <si>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</si>
  <si>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</si>
  <si>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</si>
  <si>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</si>
  <si>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</si>
  <si>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</si>
  <si>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</si>
  <si>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</si>
  <si>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</si>
  <si>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</si>
  <si>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</si>
  <si>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</si>
  <si>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</si>
  <si>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</si>
  <si>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27/05/22 - VENCIMENTO 03/06/22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</si>
  <si>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</si>
  <si>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</si>
  <si>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</si>
  <si>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</si>
  <si>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</si>
  <si>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</si>
  <si>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</si>
  <si>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</si>
  <si>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</si>
  <si>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</si>
  <si>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</si>
  <si>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</si>
  <si>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</si>
  <si>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</si>
  <si>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</si>
  <si>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</si>
  <si>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</si>
  <si>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</si>
  <si>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</si>
  <si>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</si>
  <si>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</si>
  <si>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D7; revisão de valores, cesta de índices, período de 01 a 26/05/22.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</si>
</sst>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-[$R$-416]\ * #,##0.00_-;\-[$R$-416]\ * #,##0.00_-;_-[$R$-416]\ * &quot;-&quot;??_-;_-@_-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4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384647</v>
      </c>
      <c r="C7" s="9">
        <f t="shared" si="0"/>
        <v>277472</v>
      </c>
      <c r="D7" s="9">
        <f t="shared" si="0"/>
        <v>270879</v>
      </c>
      <c r="E7" s="9">
        <f t="shared" si="0"/>
        <v>66599</v>
      </c>
      <c r="F7" s="9">
        <f t="shared" si="0"/>
        <v>238188</v>
      </c>
      <c r="G7" s="9">
        <f t="shared" si="0"/>
        <v>366738</v>
      </c>
      <c r="H7" s="9">
        <f t="shared" si="0"/>
        <v>42317</v>
      </c>
      <c r="I7" s="9">
        <f t="shared" si="0"/>
        <v>289114</v>
      </c>
      <c r="J7" s="9">
        <f t="shared" si="0"/>
        <v>238504</v>
      </c>
      <c r="K7" s="9">
        <f t="shared" si="0"/>
        <v>358403</v>
      </c>
      <c r="L7" s="9">
        <f t="shared" si="0"/>
        <v>269618</v>
      </c>
      <c r="M7" s="9">
        <f t="shared" si="0"/>
        <v>131481</v>
      </c>
      <c r="N7" s="9">
        <f t="shared" si="0"/>
        <v>81817</v>
      </c>
      <c r="O7" s="9">
        <f t="shared" si="0"/>
        <v>3015777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14473</v>
      </c>
      <c r="C8" s="11">
        <f t="shared" si="1"/>
        <v>15681</v>
      </c>
      <c r="D8" s="11">
        <f t="shared" si="1"/>
        <v>10782</v>
      </c>
      <c r="E8" s="11">
        <f t="shared" si="1"/>
        <v>2420</v>
      </c>
      <c r="F8" s="11">
        <f t="shared" si="1"/>
        <v>8959</v>
      </c>
      <c r="G8" s="11">
        <f t="shared" si="1"/>
        <v>12987</v>
      </c>
      <c r="H8" s="11">
        <f t="shared" si="1"/>
        <v>1997</v>
      </c>
      <c r="I8" s="11">
        <f t="shared" si="1"/>
        <v>16731</v>
      </c>
      <c r="J8" s="11">
        <f t="shared" si="1"/>
        <v>11842</v>
      </c>
      <c r="K8" s="11">
        <f t="shared" si="1"/>
        <v>9519</v>
      </c>
      <c r="L8" s="11">
        <f t="shared" si="1"/>
        <v>7489</v>
      </c>
      <c r="M8" s="11">
        <f t="shared" si="1"/>
        <v>5965</v>
      </c>
      <c r="N8" s="11">
        <f t="shared" si="1"/>
        <v>4441</v>
      </c>
      <c r="O8" s="11">
        <f t="shared" si="1"/>
        <v>123286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14473</v>
      </c>
      <c r="C9" s="11">
        <v>15681</v>
      </c>
      <c r="D9" s="11">
        <v>10782</v>
      </c>
      <c r="E9" s="11">
        <v>2420</v>
      </c>
      <c r="F9" s="11">
        <v>8959</v>
      </c>
      <c r="G9" s="11">
        <v>12987</v>
      </c>
      <c r="H9" s="11">
        <v>1997</v>
      </c>
      <c r="I9" s="11">
        <v>16725</v>
      </c>
      <c r="J9" s="11">
        <v>11842</v>
      </c>
      <c r="K9" s="11">
        <v>9511</v>
      </c>
      <c r="L9" s="11">
        <v>7489</v>
      </c>
      <c r="M9" s="11">
        <v>5961</v>
      </c>
      <c r="N9" s="11">
        <v>4419</v>
      </c>
      <c r="O9" s="11">
        <f>SUM(B9:N9)</f>
        <v>123246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8</v>
      </c>
      <c r="L10" s="13">
        <v>0</v>
      </c>
      <c r="M10" s="13">
        <v>4</v>
      </c>
      <c r="N10" s="13">
        <v>22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370174</v>
      </c>
      <c r="C11" s="13">
        <v>261791</v>
      </c>
      <c r="D11" s="13">
        <v>260097</v>
      </c>
      <c r="E11" s="13">
        <v>64179</v>
      </c>
      <c r="F11" s="13">
        <v>229229</v>
      </c>
      <c r="G11" s="13">
        <v>353751</v>
      </c>
      <c r="H11" s="13">
        <v>40320</v>
      </c>
      <c r="I11" s="13">
        <v>272383</v>
      </c>
      <c r="J11" s="13">
        <v>226662</v>
      </c>
      <c r="K11" s="13">
        <v>348884</v>
      </c>
      <c r="L11" s="13">
        <v>262129</v>
      </c>
      <c r="M11" s="13">
        <v>125516</v>
      </c>
      <c r="N11" s="13">
        <v>77376</v>
      </c>
      <c r="O11" s="11">
        <f>SUM(B11:N11)</f>
        <v>2892491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6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1.225098511488684</v>
      </c>
      <c r="C16" s="19">
        <v>1.237412653154083</v>
      </c>
      <c r="D16" s="19">
        <v>1.245654406198329</v>
      </c>
      <c r="E16" s="19">
        <v>0.912362034102831</v>
      </c>
      <c r="F16" s="19">
        <v>1.279470710816613</v>
      </c>
      <c r="G16" s="19">
        <v>1.454387155440344</v>
      </c>
      <c r="H16" s="19">
        <v>1.689479279201554</v>
      </c>
      <c r="I16" s="19">
        <v>1.194953171004865</v>
      </c>
      <c r="J16" s="19">
        <v>1.291724844722352</v>
      </c>
      <c r="K16" s="19">
        <v>1.150832640482229</v>
      </c>
      <c r="L16" s="19">
        <v>1.226196966837436</v>
      </c>
      <c r="M16" s="19">
        <v>1.236087384317589</v>
      </c>
      <c r="N16" s="19">
        <v>1.132298448468603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1445319.27</v>
      </c>
      <c r="C18" s="24">
        <f t="shared" si="2"/>
        <v>1063278.0799999998</v>
      </c>
      <c r="D18" s="24">
        <f t="shared" si="2"/>
        <v>903867.9300000002</v>
      </c>
      <c r="E18" s="24">
        <f t="shared" si="2"/>
        <v>285119.86</v>
      </c>
      <c r="F18" s="24">
        <f t="shared" si="2"/>
        <v>944241.3800000001</v>
      </c>
      <c r="G18" s="24">
        <f t="shared" si="2"/>
        <v>1383320.8699999999</v>
      </c>
      <c r="H18" s="24">
        <f t="shared" si="2"/>
        <v>244495.5</v>
      </c>
      <c r="I18" s="24">
        <f t="shared" si="2"/>
        <v>1069971.87</v>
      </c>
      <c r="J18" s="24">
        <f t="shared" si="2"/>
        <v>946328.57</v>
      </c>
      <c r="K18" s="24">
        <f t="shared" si="2"/>
        <v>1224717.7600000002</v>
      </c>
      <c r="L18" s="24">
        <f t="shared" si="2"/>
        <v>1122353.5699999998</v>
      </c>
      <c r="M18" s="24">
        <f t="shared" si="2"/>
        <v>637570.22</v>
      </c>
      <c r="N18" s="24">
        <f t="shared" si="2"/>
        <v>324211.17</v>
      </c>
      <c r="O18" s="24">
        <f t="shared" si="2"/>
        <v>11594796.049999999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1071934.26</v>
      </c>
      <c r="C19" s="30">
        <f t="shared" si="3"/>
        <v>798814.14</v>
      </c>
      <c r="D19" s="30">
        <f t="shared" si="3"/>
        <v>683915.3</v>
      </c>
      <c r="E19" s="30">
        <f t="shared" si="3"/>
        <v>287261.47</v>
      </c>
      <c r="F19" s="30">
        <f t="shared" si="3"/>
        <v>697057.18</v>
      </c>
      <c r="G19" s="30">
        <f t="shared" si="3"/>
        <v>883068.43</v>
      </c>
      <c r="H19" s="30">
        <f t="shared" si="3"/>
        <v>136806.63</v>
      </c>
      <c r="I19" s="30">
        <f t="shared" si="3"/>
        <v>826461.28</v>
      </c>
      <c r="J19" s="30">
        <f t="shared" si="3"/>
        <v>685746.7</v>
      </c>
      <c r="K19" s="30">
        <f t="shared" si="3"/>
        <v>974067.67</v>
      </c>
      <c r="L19" s="30">
        <f t="shared" si="3"/>
        <v>834332.9</v>
      </c>
      <c r="M19" s="30">
        <f t="shared" si="3"/>
        <v>469505.5</v>
      </c>
      <c r="N19" s="30">
        <f t="shared" si="3"/>
        <v>263900.73</v>
      </c>
      <c r="O19" s="30">
        <f>SUM(B19:N19)</f>
        <v>8612872.190000001</v>
      </c>
    </row>
    <row r="20" spans="1:23" ht="18.75" customHeight="1">
      <c r="A20" s="26" t="s">
        <v>35</v>
      </c>
      <c r="B20" s="30">
        <f>IF(B16&lt;&gt;0,ROUND((B16-1)*B19,2),0)</f>
        <v>241290.81</v>
      </c>
      <c r="C20" s="30">
        <f aca="true" t="shared" si="4" ref="C20:N20">IF(C16&lt;&gt;0,ROUND((C16-1)*C19,2),0)</f>
        <v>189648.58</v>
      </c>
      <c r="D20" s="30">
        <f t="shared" si="4"/>
        <v>168006.81</v>
      </c>
      <c r="E20" s="30">
        <f t="shared" si="4"/>
        <v>-25175.01</v>
      </c>
      <c r="F20" s="30">
        <f t="shared" si="4"/>
        <v>194807.07</v>
      </c>
      <c r="G20" s="30">
        <f t="shared" si="4"/>
        <v>401254.95</v>
      </c>
      <c r="H20" s="30">
        <f t="shared" si="4"/>
        <v>94325.34</v>
      </c>
      <c r="I20" s="30">
        <f t="shared" si="4"/>
        <v>161121.25</v>
      </c>
      <c r="J20" s="30">
        <f t="shared" si="4"/>
        <v>200049.35</v>
      </c>
      <c r="K20" s="30">
        <f t="shared" si="4"/>
        <v>146921.2</v>
      </c>
      <c r="L20" s="30">
        <f t="shared" si="4"/>
        <v>188723.57</v>
      </c>
      <c r="M20" s="30">
        <f t="shared" si="4"/>
        <v>110844.33</v>
      </c>
      <c r="N20" s="30">
        <f t="shared" si="4"/>
        <v>34913.66</v>
      </c>
      <c r="O20" s="30">
        <f aca="true" t="shared" si="5" ref="O20:O27">SUM(B20:N20)</f>
        <v>2106731.91</v>
      </c>
      <c r="W20" s="60"/>
    </row>
    <row r="21" spans="1:15" ht="18.75" customHeight="1">
      <c r="A21" s="26" t="s">
        <v>36</v>
      </c>
      <c r="B21" s="30">
        <v>70045.5</v>
      </c>
      <c r="C21" s="30">
        <v>47193.64</v>
      </c>
      <c r="D21" s="30">
        <v>28526.3</v>
      </c>
      <c r="E21" s="30">
        <v>12595.05</v>
      </c>
      <c r="F21" s="30">
        <v>34727.81</v>
      </c>
      <c r="G21" s="30">
        <v>55878.42</v>
      </c>
      <c r="H21" s="30">
        <v>5797.13</v>
      </c>
      <c r="I21" s="30">
        <v>40297.29</v>
      </c>
      <c r="J21" s="30">
        <v>40557.61</v>
      </c>
      <c r="K21" s="30">
        <v>61824.11</v>
      </c>
      <c r="L21" s="30">
        <v>57698.71</v>
      </c>
      <c r="M21" s="30">
        <v>27323.25</v>
      </c>
      <c r="N21" s="30">
        <v>15166.93</v>
      </c>
      <c r="O21" s="30">
        <f t="shared" si="5"/>
        <v>497631.74999999994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-8968.8</v>
      </c>
      <c r="E23" s="30">
        <v>0</v>
      </c>
      <c r="F23" s="30">
        <v>-10884.14</v>
      </c>
      <c r="G23" s="30">
        <v>0</v>
      </c>
      <c r="H23" s="30">
        <v>-2398.92</v>
      </c>
      <c r="I23" s="30">
        <v>0</v>
      </c>
      <c r="J23" s="30">
        <v>-6636.6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-28888.46</v>
      </c>
    </row>
    <row r="24" spans="1:26" ht="18.75" customHeight="1">
      <c r="A24" s="26" t="s">
        <v>67</v>
      </c>
      <c r="B24" s="30">
        <v>981.63</v>
      </c>
      <c r="C24" s="30">
        <v>735.64</v>
      </c>
      <c r="D24" s="30">
        <v>619.61</v>
      </c>
      <c r="E24" s="30">
        <v>194.93</v>
      </c>
      <c r="F24" s="30">
        <v>649.78</v>
      </c>
      <c r="G24" s="30">
        <v>951.46</v>
      </c>
      <c r="H24" s="30">
        <v>167.09</v>
      </c>
      <c r="I24" s="30">
        <v>728.68</v>
      </c>
      <c r="J24" s="30">
        <v>652.1</v>
      </c>
      <c r="K24" s="30">
        <v>840.07</v>
      </c>
      <c r="L24" s="30">
        <v>765.81</v>
      </c>
      <c r="M24" s="30">
        <v>431.64</v>
      </c>
      <c r="N24" s="30">
        <v>227.41</v>
      </c>
      <c r="O24" s="30">
        <f t="shared" si="5"/>
        <v>7945.850000000001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850.29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588.92</v>
      </c>
      <c r="J25" s="30">
        <v>563.36</v>
      </c>
      <c r="K25" s="30">
        <v>723.7</v>
      </c>
      <c r="L25" s="30">
        <v>642.39</v>
      </c>
      <c r="M25" s="30">
        <v>363.58</v>
      </c>
      <c r="N25" s="30">
        <v>190.51</v>
      </c>
      <c r="O25" s="30">
        <f t="shared" si="5"/>
        <v>6731.51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29225</v>
      </c>
      <c r="E27" s="30">
        <v>8265.28</v>
      </c>
      <c r="F27" s="30">
        <v>25334.86</v>
      </c>
      <c r="G27" s="30">
        <v>39334.25</v>
      </c>
      <c r="H27" s="30">
        <v>7864.38</v>
      </c>
      <c r="I27" s="30">
        <v>38771.88</v>
      </c>
      <c r="J27" s="30">
        <v>23403.78</v>
      </c>
      <c r="K27" s="30">
        <v>38278.83</v>
      </c>
      <c r="L27" s="30">
        <v>38161.07</v>
      </c>
      <c r="M27" s="30">
        <v>27202.86</v>
      </c>
      <c r="N27" s="30">
        <v>7993.62</v>
      </c>
      <c r="O27" s="30">
        <f t="shared" si="5"/>
        <v>362695.83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1928472.48</v>
      </c>
      <c r="C29" s="30">
        <f>+C30+C32+C52+C53+C56-C57</f>
        <v>1366404.7</v>
      </c>
      <c r="D29" s="30">
        <f t="shared" si="6"/>
        <v>1064633.4500000002</v>
      </c>
      <c r="E29" s="30">
        <f t="shared" si="6"/>
        <v>367034.26999999996</v>
      </c>
      <c r="F29" s="30">
        <f t="shared" si="6"/>
        <v>1154252.03</v>
      </c>
      <c r="G29" s="30">
        <f t="shared" si="6"/>
        <v>1761045.78</v>
      </c>
      <c r="H29" s="30">
        <f t="shared" si="6"/>
        <v>283274.73000000004</v>
      </c>
      <c r="I29" s="30">
        <f t="shared" si="6"/>
        <v>1307647.1099999999</v>
      </c>
      <c r="J29" s="30">
        <f t="shared" si="6"/>
        <v>1184869.6099999999</v>
      </c>
      <c r="K29" s="30">
        <f t="shared" si="6"/>
        <v>1624239.65</v>
      </c>
      <c r="L29" s="30">
        <f t="shared" si="6"/>
        <v>1469865.75</v>
      </c>
      <c r="M29" s="30">
        <f t="shared" si="6"/>
        <v>823681.2100000001</v>
      </c>
      <c r="N29" s="30">
        <f t="shared" si="6"/>
        <v>415950.64999999997</v>
      </c>
      <c r="O29" s="30">
        <f t="shared" si="6"/>
        <v>14751371.420000002</v>
      </c>
    </row>
    <row r="30" spans="1:15" ht="18.75" customHeight="1">
      <c r="A30" s="26" t="s">
        <v>39</v>
      </c>
      <c r="B30" s="31">
        <f>+B31</f>
        <v>-63681.2</v>
      </c>
      <c r="C30" s="31">
        <f>+C31</f>
        <v>-68996.4</v>
      </c>
      <c r="D30" s="31">
        <f aca="true" t="shared" si="7" ref="D30:O30">+D31</f>
        <v>-47440.8</v>
      </c>
      <c r="E30" s="31">
        <f t="shared" si="7"/>
        <v>-10648</v>
      </c>
      <c r="F30" s="31">
        <f t="shared" si="7"/>
        <v>-39419.6</v>
      </c>
      <c r="G30" s="31">
        <f t="shared" si="7"/>
        <v>-57142.8</v>
      </c>
      <c r="H30" s="31">
        <f t="shared" si="7"/>
        <v>-8786.8</v>
      </c>
      <c r="I30" s="31">
        <f t="shared" si="7"/>
        <v>-73590</v>
      </c>
      <c r="J30" s="31">
        <f t="shared" si="7"/>
        <v>-52104.8</v>
      </c>
      <c r="K30" s="31">
        <f t="shared" si="7"/>
        <v>-41848.4</v>
      </c>
      <c r="L30" s="31">
        <f t="shared" si="7"/>
        <v>-32951.6</v>
      </c>
      <c r="M30" s="31">
        <f t="shared" si="7"/>
        <v>-26228.4</v>
      </c>
      <c r="N30" s="31">
        <f t="shared" si="7"/>
        <v>-19443.6</v>
      </c>
      <c r="O30" s="31">
        <f t="shared" si="7"/>
        <v>-542282.4</v>
      </c>
    </row>
    <row r="31" spans="1:26" ht="18.75" customHeight="1">
      <c r="A31" s="27" t="s">
        <v>40</v>
      </c>
      <c r="B31" s="16">
        <f>ROUND((-B9)*$G$3,2)</f>
        <v>-63681.2</v>
      </c>
      <c r="C31" s="16">
        <f aca="true" t="shared" si="8" ref="C31:N31">ROUND((-C9)*$G$3,2)</f>
        <v>-68996.4</v>
      </c>
      <c r="D31" s="16">
        <f t="shared" si="8"/>
        <v>-47440.8</v>
      </c>
      <c r="E31" s="16">
        <f t="shared" si="8"/>
        <v>-10648</v>
      </c>
      <c r="F31" s="16">
        <f t="shared" si="8"/>
        <v>-39419.6</v>
      </c>
      <c r="G31" s="16">
        <f t="shared" si="8"/>
        <v>-57142.8</v>
      </c>
      <c r="H31" s="16">
        <f t="shared" si="8"/>
        <v>-8786.8</v>
      </c>
      <c r="I31" s="16">
        <f t="shared" si="8"/>
        <v>-73590</v>
      </c>
      <c r="J31" s="16">
        <f t="shared" si="8"/>
        <v>-52104.8</v>
      </c>
      <c r="K31" s="16">
        <f t="shared" si="8"/>
        <v>-41848.4</v>
      </c>
      <c r="L31" s="16">
        <f t="shared" si="8"/>
        <v>-32951.6</v>
      </c>
      <c r="M31" s="16">
        <f t="shared" si="8"/>
        <v>-26228.4</v>
      </c>
      <c r="N31" s="16">
        <f t="shared" si="8"/>
        <v>-19443.6</v>
      </c>
      <c r="O31" s="32">
        <f aca="true" t="shared" si="9" ref="O31:O57">SUM(B31:N31)</f>
        <v>-542282.4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-5458.46</v>
      </c>
      <c r="C32" s="31">
        <f aca="true" t="shared" si="10" ref="C32:O32">SUM(C33:C50)</f>
        <v>-4090.62</v>
      </c>
      <c r="D32" s="31">
        <f t="shared" si="10"/>
        <v>-39674.97999999995</v>
      </c>
      <c r="E32" s="31">
        <f t="shared" si="10"/>
        <v>-14378.26</v>
      </c>
      <c r="F32" s="31">
        <f t="shared" si="10"/>
        <v>-20099.629999999997</v>
      </c>
      <c r="G32" s="31">
        <f t="shared" si="10"/>
        <v>-5290.71</v>
      </c>
      <c r="H32" s="31">
        <f t="shared" si="10"/>
        <v>-929.1</v>
      </c>
      <c r="I32" s="31">
        <f t="shared" si="10"/>
        <v>-7615.91</v>
      </c>
      <c r="J32" s="31">
        <f t="shared" si="10"/>
        <v>-5210.07</v>
      </c>
      <c r="K32" s="31">
        <f t="shared" si="10"/>
        <v>-4671.31</v>
      </c>
      <c r="L32" s="31">
        <f t="shared" si="10"/>
        <v>-48061.219999999965</v>
      </c>
      <c r="M32" s="31">
        <f t="shared" si="10"/>
        <v>-2400.18</v>
      </c>
      <c r="N32" s="31">
        <f t="shared" si="10"/>
        <v>-2056.6099999999997</v>
      </c>
      <c r="O32" s="31">
        <f t="shared" si="10"/>
        <v>-159937.0599999997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-24997.03</v>
      </c>
      <c r="E33" s="33">
        <v>-13294.31</v>
      </c>
      <c r="F33" s="33">
        <v>-16486.46</v>
      </c>
      <c r="G33" s="33">
        <v>0</v>
      </c>
      <c r="H33" s="33">
        <v>0</v>
      </c>
      <c r="I33" s="33">
        <v>0</v>
      </c>
      <c r="J33" s="33">
        <v>-1584</v>
      </c>
      <c r="K33" s="33">
        <v>0</v>
      </c>
      <c r="L33" s="33">
        <v>-43802.84</v>
      </c>
      <c r="M33" s="33">
        <v>0</v>
      </c>
      <c r="N33" s="33">
        <v>-792</v>
      </c>
      <c r="O33" s="33">
        <f t="shared" si="9"/>
        <v>-100956.63999999998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-3564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-3564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-10000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-1232.54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-1232.54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5067000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-5067000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-5458.46</v>
      </c>
      <c r="C41" s="33">
        <v>-4090.62</v>
      </c>
      <c r="D41" s="33">
        <v>-3445.41</v>
      </c>
      <c r="E41" s="33">
        <v>-1083.95</v>
      </c>
      <c r="F41" s="33">
        <v>-3613.17</v>
      </c>
      <c r="G41" s="33">
        <v>-5290.71</v>
      </c>
      <c r="H41" s="33">
        <v>-929.1</v>
      </c>
      <c r="I41" s="33">
        <v>-4051.91</v>
      </c>
      <c r="J41" s="33">
        <v>-3626.07</v>
      </c>
      <c r="K41" s="33">
        <v>-4671.31</v>
      </c>
      <c r="L41" s="33">
        <v>-4258.38</v>
      </c>
      <c r="M41" s="33">
        <v>-2400.18</v>
      </c>
      <c r="N41" s="33">
        <v>-1264.61</v>
      </c>
      <c r="O41" s="33">
        <f t="shared" si="9"/>
        <v>-44183.88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1887616.4</v>
      </c>
      <c r="C52" s="35">
        <v>1395184.49</v>
      </c>
      <c r="D52" s="35">
        <v>1096377.55</v>
      </c>
      <c r="E52" s="35">
        <v>375825.61</v>
      </c>
      <c r="F52" s="35">
        <v>1165506.42</v>
      </c>
      <c r="G52" s="35">
        <v>1746650.59</v>
      </c>
      <c r="H52" s="35">
        <f>279077.15-1183.16</f>
        <v>277893.99000000005</v>
      </c>
      <c r="I52" s="35">
        <v>1313612.4</v>
      </c>
      <c r="J52" s="35">
        <v>1198084.32</v>
      </c>
      <c r="K52" s="35">
        <v>1596939.9</v>
      </c>
      <c r="L52" s="35">
        <v>1477368.51</v>
      </c>
      <c r="M52" s="35">
        <v>799398.75</v>
      </c>
      <c r="N52" s="35">
        <v>421985.8</v>
      </c>
      <c r="O52" s="33">
        <f t="shared" si="9"/>
        <v>14752444.73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109995.74</v>
      </c>
      <c r="C53" s="35">
        <v>44307.23</v>
      </c>
      <c r="D53" s="35">
        <v>55371.68</v>
      </c>
      <c r="E53" s="35">
        <v>16234.92</v>
      </c>
      <c r="F53" s="35">
        <v>48264.84</v>
      </c>
      <c r="G53" s="35">
        <v>76828.7</v>
      </c>
      <c r="H53" s="35">
        <v>15096.64</v>
      </c>
      <c r="I53" s="35">
        <v>75240.62</v>
      </c>
      <c r="J53" s="35">
        <v>44100.16</v>
      </c>
      <c r="K53" s="35">
        <v>73819.46</v>
      </c>
      <c r="L53" s="35">
        <v>73510.06</v>
      </c>
      <c r="M53" s="35">
        <v>52911.04</v>
      </c>
      <c r="N53" s="35">
        <v>15465.06</v>
      </c>
      <c r="O53" s="33">
        <f t="shared" si="9"/>
        <v>701146.1500000001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3373791.75</v>
      </c>
      <c r="C55" s="36">
        <f t="shared" si="12"/>
        <v>2429682.78</v>
      </c>
      <c r="D55" s="36">
        <f t="shared" si="12"/>
        <v>1968501.3800000004</v>
      </c>
      <c r="E55" s="36">
        <f t="shared" si="12"/>
        <v>652154.1299999999</v>
      </c>
      <c r="F55" s="36">
        <f t="shared" si="12"/>
        <v>2098493.41</v>
      </c>
      <c r="G55" s="36">
        <f t="shared" si="12"/>
        <v>3144366.65</v>
      </c>
      <c r="H55" s="36">
        <f t="shared" si="12"/>
        <v>527770.23</v>
      </c>
      <c r="I55" s="36">
        <f t="shared" si="12"/>
        <v>2377618.98</v>
      </c>
      <c r="J55" s="36">
        <f t="shared" si="12"/>
        <v>2131198.1799999997</v>
      </c>
      <c r="K55" s="36">
        <f t="shared" si="12"/>
        <v>2848957.41</v>
      </c>
      <c r="L55" s="36">
        <f t="shared" si="12"/>
        <v>2592219.32</v>
      </c>
      <c r="M55" s="36">
        <f t="shared" si="12"/>
        <v>1461251.4300000002</v>
      </c>
      <c r="N55" s="36">
        <f t="shared" si="12"/>
        <v>740161.82</v>
      </c>
      <c r="O55" s="36">
        <f>SUM(B55:N55)</f>
        <v>26346167.470000003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3373791.75</v>
      </c>
      <c r="C61" s="51">
        <f t="shared" si="13"/>
        <v>2429682.7800000003</v>
      </c>
      <c r="D61" s="51">
        <f t="shared" si="13"/>
        <v>1968501.38</v>
      </c>
      <c r="E61" s="51">
        <f t="shared" si="13"/>
        <v>652154.13</v>
      </c>
      <c r="F61" s="51">
        <f t="shared" si="13"/>
        <v>2098493.41</v>
      </c>
      <c r="G61" s="51">
        <f t="shared" si="13"/>
        <v>3144366.6500000004</v>
      </c>
      <c r="H61" s="51">
        <f t="shared" si="13"/>
        <v>527770.23</v>
      </c>
      <c r="I61" s="51">
        <f t="shared" si="13"/>
        <v>2377618.98</v>
      </c>
      <c r="J61" s="51">
        <f t="shared" si="13"/>
        <v>2131198.18</v>
      </c>
      <c r="K61" s="51">
        <f t="shared" si="13"/>
        <v>2848957.41</v>
      </c>
      <c r="L61" s="51">
        <f t="shared" si="13"/>
        <v>2592219.3200000003</v>
      </c>
      <c r="M61" s="51">
        <f t="shared" si="13"/>
        <v>1461251.43</v>
      </c>
      <c r="N61" s="51">
        <f t="shared" si="13"/>
        <v>740161.82</v>
      </c>
      <c r="O61" s="36">
        <f t="shared" si="13"/>
        <v>26346167.470000003</v>
      </c>
      <c r="Q61"/>
    </row>
    <row r="62" spans="1:18" ht="18.75" customHeight="1">
      <c r="A62" s="26" t="s">
        <v>52</v>
      </c>
      <c r="B62" s="51">
        <v>2758605.75</v>
      </c>
      <c r="C62" s="51">
        <v>1731452.7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4490058.45</v>
      </c>
      <c r="P62"/>
      <c r="Q62"/>
      <c r="R62" s="43"/>
    </row>
    <row r="63" spans="1:16" ht="18.75" customHeight="1">
      <c r="A63" s="26" t="s">
        <v>53</v>
      </c>
      <c r="B63" s="51">
        <v>615186</v>
      </c>
      <c r="C63" s="51">
        <v>698230.0800000001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1313416.08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1968501.38</v>
      </c>
      <c r="E64" s="52">
        <v>0</v>
      </c>
      <c r="F64" s="52">
        <v>0</v>
      </c>
      <c r="G64" s="52">
        <v>0</v>
      </c>
      <c r="H64" s="51">
        <v>527770.23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2496271.61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652154.13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652154.13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2098493.41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2098493.41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3144366.6500000004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3144366.6500000004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2377618.98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2377618.98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2131198.18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2131198.18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2848957.41</v>
      </c>
      <c r="L70" s="31">
        <v>2592219.3200000003</v>
      </c>
      <c r="M70" s="52">
        <v>0</v>
      </c>
      <c r="N70" s="52">
        <v>0</v>
      </c>
      <c r="O70" s="36">
        <f t="shared" si="14"/>
        <v>5441176.73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1461251.43</v>
      </c>
      <c r="N71" s="52">
        <v>0</v>
      </c>
      <c r="O71" s="36">
        <f t="shared" si="14"/>
        <v>1461251.43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740161.82</v>
      </c>
      <c r="O72" s="55">
        <f t="shared" si="14"/>
        <v>740161.82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2022-06-03T15:13:06Z</dcterms:modified>
  <cp:category/>
  <cp:version/>
  <cp:contentType/>
  <cp:contentStatus/>
</cp:coreProperties>
</file>