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<sst xmlns="http://schemas.openxmlformats.org/spreadsheetml/2006/main" count="81" uniqueCount="80">
  <si>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</si>
  <si>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</si>
  <si>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</si>
  <si>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</si>
  <si>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</si>
  <si>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</si>
  <si>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</si>
  <si>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</si>
  <si>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</si>
  <si>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</si>
  <si>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</si>
  <si>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</si>
  <si>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</si>
  <si>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</si>
  <si>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</si>
  <si>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</si>
  <si>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</si>
  <si>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</si>
  <si>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</si>
  <si>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</si>
  <si>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</si>
  <si>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</si>
  <si>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</si>
  <si>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</si>
  <si>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</si>
  <si>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</si>
  <si>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</si>
  <si>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</si>
  <si>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</si>
  <si>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</si>
  <si>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</si>
  <si>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</si>
  <si>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</si>
  <si>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</si>
  <si>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</si>
  <si>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</si>
  <si>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</si>
  <si>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</si>
  <si>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</si>
  <si>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</si>
  <si>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</si>
  <si>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</si>
  <si>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</si>
  <si>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</si>
  <si>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</si>
  <si>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</si>
  <si>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</si>
  <si>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</si>
  <si>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</si>
  <si>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</si>
  <si>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</si>
  <si>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</si>
  <si>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</si>
  <si>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</si>
  <si>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</si>
  <si>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</si>
  <si>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</si>
  <si>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</si>
  <si>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</si>
  <si>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</si>
  <si>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</si>
  <si>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</si>
  <si>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</si>
  <si>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</si>
  <si>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</si>
  <si>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</si>
  <si>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</si>
  <si>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</si>
  <si>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</si>
  <si>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</si>
  <si>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</si>
  <si>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</si>
  <si>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12/03/22 - VENCIMENTO 18/03/22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</si>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</sst>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45137</v>
      </c>
      <c r="C7" s="10">
        <f>C8+C11</f>
        <v>57550</v>
      </c>
      <c r="D7" s="10">
        <f aca="true" t="shared" si="0" ref="D7:K7">D8+D11</f>
        <v>176538</v>
      </c>
      <c r="E7" s="10">
        <f t="shared" si="0"/>
        <v>146126</v>
      </c>
      <c r="F7" s="10">
        <f t="shared" si="0"/>
        <v>152773</v>
      </c>
      <c r="G7" s="10">
        <f t="shared" si="0"/>
        <v>70874</v>
      </c>
      <c r="H7" s="10">
        <f t="shared" si="0"/>
        <v>34796</v>
      </c>
      <c r="I7" s="10">
        <f t="shared" si="0"/>
        <v>62718</v>
      </c>
      <c r="J7" s="10">
        <f t="shared" si="0"/>
        <v>44762</v>
      </c>
      <c r="K7" s="10">
        <f t="shared" si="0"/>
        <v>121854</v>
      </c>
      <c r="L7" s="10">
        <f>SUM(B7:K7)</f>
        <v>913128</v>
      </c>
      <c r="M7" s="11"/>
    </row>
    <row r="8" spans="1:13" ht="17.25" customHeight="1">
      <c r="A8" s="12" t="s">
        <v>18</v>
      </c>
      <c r="B8" s="13">
        <f>B9+B10</f>
        <v>4383</v>
      </c>
      <c r="C8" s="13">
        <f aca="true" t="shared" si="1" ref="C8:K8">C9+C10</f>
        <v>4926</v>
      </c>
      <c r="D8" s="13">
        <f t="shared" si="1"/>
        <v>16402</v>
      </c>
      <c r="E8" s="13">
        <f t="shared" si="1"/>
        <v>11917</v>
      </c>
      <c r="F8" s="13">
        <f t="shared" si="1"/>
        <v>11649</v>
      </c>
      <c r="G8" s="13">
        <f t="shared" si="1"/>
        <v>6949</v>
      </c>
      <c r="H8" s="13">
        <f t="shared" si="1"/>
        <v>2892</v>
      </c>
      <c r="I8" s="13">
        <f t="shared" si="1"/>
        <v>3887</v>
      </c>
      <c r="J8" s="13">
        <f t="shared" si="1"/>
        <v>3912</v>
      </c>
      <c r="K8" s="13">
        <f t="shared" si="1"/>
        <v>9267</v>
      </c>
      <c r="L8" s="13">
        <f>SUM(B8:K8)</f>
        <v>76184</v>
      </c>
      <c r="M8"/>
    </row>
    <row r="9" spans="1:13" ht="17.25" customHeight="1">
      <c r="A9" s="14" t="s">
        <v>19</v>
      </c>
      <c r="B9" s="15">
        <v>4374</v>
      </c>
      <c r="C9" s="15">
        <v>4926</v>
      </c>
      <c r="D9" s="15">
        <v>16402</v>
      </c>
      <c r="E9" s="15">
        <v>11917</v>
      </c>
      <c r="F9" s="15">
        <v>11649</v>
      </c>
      <c r="G9" s="15">
        <v>6949</v>
      </c>
      <c r="H9" s="15">
        <v>2883</v>
      </c>
      <c r="I9" s="15">
        <v>3887</v>
      </c>
      <c r="J9" s="15">
        <v>3912</v>
      </c>
      <c r="K9" s="15">
        <v>9267</v>
      </c>
      <c r="L9" s="13">
        <f>SUM(B9:K9)</f>
        <v>76166</v>
      </c>
      <c r="M9"/>
    </row>
    <row r="10" spans="1:13" ht="17.25" customHeight="1">
      <c r="A10" s="14" t="s">
        <v>20</v>
      </c>
      <c r="B10" s="15">
        <v>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18</v>
      </c>
      <c r="M10"/>
    </row>
    <row r="11" spans="1:13" ht="17.25" customHeight="1">
      <c r="A11" s="12" t="s">
        <v>21</v>
      </c>
      <c r="B11" s="15">
        <v>40754</v>
      </c>
      <c r="C11" s="15">
        <v>52624</v>
      </c>
      <c r="D11" s="15">
        <v>160136</v>
      </c>
      <c r="E11" s="15">
        <v>134209</v>
      </c>
      <c r="F11" s="15">
        <v>141124</v>
      </c>
      <c r="G11" s="15">
        <v>63925</v>
      </c>
      <c r="H11" s="15">
        <v>31904</v>
      </c>
      <c r="I11" s="15">
        <v>58831</v>
      </c>
      <c r="J11" s="15">
        <v>40850</v>
      </c>
      <c r="K11" s="15">
        <v>112587</v>
      </c>
      <c r="L11" s="13">
        <f>SUM(B11:K11)</f>
        <v>836944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1.005531455132861</v>
      </c>
      <c r="C16" s="22">
        <v>1.206617681389149</v>
      </c>
      <c r="D16" s="22">
        <v>1.100593815408661</v>
      </c>
      <c r="E16" s="22">
        <v>1.064115827175926</v>
      </c>
      <c r="F16" s="22">
        <v>1.211942105698726</v>
      </c>
      <c r="G16" s="22">
        <v>1.153758063481885</v>
      </c>
      <c r="H16" s="22">
        <v>1.151202000578574</v>
      </c>
      <c r="I16" s="22">
        <v>1.217990608559609</v>
      </c>
      <c r="J16" s="22">
        <v>1.306999056917817</v>
      </c>
      <c r="K16" s="22">
        <v>1.05605180207535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295800.63999999996</v>
      </c>
      <c r="C18" s="25">
        <f aca="true" t="shared" si="2" ref="C18:K18">SUM(C19:C26)</f>
        <v>252406.74</v>
      </c>
      <c r="D18" s="25">
        <f t="shared" si="2"/>
        <v>848118.9299999999</v>
      </c>
      <c r="E18" s="25">
        <f t="shared" si="2"/>
        <v>682561.2299999999</v>
      </c>
      <c r="F18" s="25">
        <f t="shared" si="2"/>
        <v>724314.1300000001</v>
      </c>
      <c r="G18" s="25">
        <f t="shared" si="2"/>
        <v>352496.67</v>
      </c>
      <c r="H18" s="25">
        <f t="shared" si="2"/>
        <v>191781.56999999998</v>
      </c>
      <c r="I18" s="25">
        <f t="shared" si="2"/>
        <v>295464.33999999997</v>
      </c>
      <c r="J18" s="25">
        <f t="shared" si="2"/>
        <v>248674.05</v>
      </c>
      <c r="K18" s="25">
        <f t="shared" si="2"/>
        <v>441646.49</v>
      </c>
      <c r="L18" s="25">
        <f>SUM(B18:K18)</f>
        <v>4333264.789999999</v>
      </c>
      <c r="M18"/>
    </row>
    <row r="19" spans="1:13" ht="17.25" customHeight="1">
      <c r="A19" s="26" t="s">
        <v>24</v>
      </c>
      <c r="B19" s="61">
        <f>ROUND((B13+B14)*B7,2)</f>
        <v>291228.44</v>
      </c>
      <c r="C19" s="61">
        <f aca="true" t="shared" si="3" ref="C19:K19">ROUND((C13+C14)*C7,2)</f>
        <v>203139.99</v>
      </c>
      <c r="D19" s="61">
        <f t="shared" si="3"/>
        <v>741671.45</v>
      </c>
      <c r="E19" s="61">
        <f t="shared" si="3"/>
        <v>621839.19</v>
      </c>
      <c r="F19" s="61">
        <f t="shared" si="3"/>
        <v>574426.48</v>
      </c>
      <c r="G19" s="61">
        <f t="shared" si="3"/>
        <v>293021.47</v>
      </c>
      <c r="H19" s="61">
        <f t="shared" si="3"/>
        <v>158467.94</v>
      </c>
      <c r="I19" s="61">
        <f t="shared" si="3"/>
        <v>236816.9</v>
      </c>
      <c r="J19" s="61">
        <f t="shared" si="3"/>
        <v>182029.15</v>
      </c>
      <c r="K19" s="61">
        <f t="shared" si="3"/>
        <v>404652.76</v>
      </c>
      <c r="L19" s="33">
        <f>SUM(B19:K19)</f>
        <v>3707293.7699999996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1610.92</v>
      </c>
      <c r="C20" s="33">
        <f t="shared" si="4"/>
        <v>41972.31</v>
      </c>
      <c r="D20" s="33">
        <f t="shared" si="4"/>
        <v>74607.56</v>
      </c>
      <c r="E20" s="33">
        <f t="shared" si="4"/>
        <v>39869.73</v>
      </c>
      <c r="F20" s="33">
        <f t="shared" si="4"/>
        <v>121745.16</v>
      </c>
      <c r="G20" s="33">
        <f t="shared" si="4"/>
        <v>45054.41</v>
      </c>
      <c r="H20" s="33">
        <f t="shared" si="4"/>
        <v>23960.67</v>
      </c>
      <c r="I20" s="33">
        <f t="shared" si="4"/>
        <v>51623.86</v>
      </c>
      <c r="J20" s="33">
        <f t="shared" si="4"/>
        <v>55882.78</v>
      </c>
      <c r="K20" s="33">
        <f t="shared" si="4"/>
        <v>22681.52</v>
      </c>
      <c r="L20" s="33">
        <f aca="true" t="shared" si="5" ref="L19:L26">SUM(B20:K20)</f>
        <v>479008.9199999999</v>
      </c>
      <c r="M20"/>
    </row>
    <row r="21" spans="1:13" ht="17.25" customHeight="1">
      <c r="A21" s="27" t="s">
        <v>26</v>
      </c>
      <c r="B21" s="33">
        <v>775.23</v>
      </c>
      <c r="C21" s="33">
        <v>5184.33</v>
      </c>
      <c r="D21" s="33">
        <v>26734.84</v>
      </c>
      <c r="E21" s="33">
        <v>17574.68</v>
      </c>
      <c r="F21" s="33">
        <v>24840.65</v>
      </c>
      <c r="G21" s="33">
        <v>13513.72</v>
      </c>
      <c r="H21" s="33">
        <v>7357.94</v>
      </c>
      <c r="I21" s="33">
        <v>4796.71</v>
      </c>
      <c r="J21" s="33">
        <v>7073.94</v>
      </c>
      <c r="K21" s="33">
        <v>10223.29</v>
      </c>
      <c r="L21" s="33">
        <f t="shared" si="5"/>
        <v>118075.33000000002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2" t="s">
        <v>76</v>
      </c>
      <c r="B24" s="33">
        <v>403.79</v>
      </c>
      <c r="C24" s="33">
        <v>343.45</v>
      </c>
      <c r="D24" s="33">
        <v>1155.67</v>
      </c>
      <c r="E24" s="33">
        <v>930.57</v>
      </c>
      <c r="F24" s="33">
        <v>988.59</v>
      </c>
      <c r="G24" s="33">
        <v>480.37</v>
      </c>
      <c r="H24" s="33">
        <v>262.23</v>
      </c>
      <c r="I24" s="33">
        <v>403.79</v>
      </c>
      <c r="J24" s="33">
        <v>338.81</v>
      </c>
      <c r="K24" s="33">
        <v>603.36</v>
      </c>
      <c r="L24" s="33">
        <f t="shared" si="5"/>
        <v>5910.63</v>
      </c>
      <c r="M24"/>
    </row>
    <row r="25" spans="1:13" ht="17.25" customHeight="1">
      <c r="A25" s="62" t="s">
        <v>77</v>
      </c>
      <c r="B25" s="33">
        <v>211.86</v>
      </c>
      <c r="C25" s="33">
        <v>202.22</v>
      </c>
      <c r="D25" s="33">
        <v>680.72</v>
      </c>
      <c r="E25" s="33">
        <v>511.09</v>
      </c>
      <c r="F25" s="33">
        <v>572.68</v>
      </c>
      <c r="G25" s="33">
        <v>297.18</v>
      </c>
      <c r="H25" s="33">
        <v>175.4</v>
      </c>
      <c r="I25" s="33">
        <v>236.97</v>
      </c>
      <c r="J25" s="33">
        <v>273.06</v>
      </c>
      <c r="K25" s="33">
        <v>365.9</v>
      </c>
      <c r="L25" s="33">
        <f t="shared" si="5"/>
        <v>3527.08</v>
      </c>
      <c r="M25"/>
    </row>
    <row r="26" spans="1:13" ht="17.25" customHeight="1">
      <c r="A26" s="62" t="s">
        <v>78</v>
      </c>
      <c r="B26" s="33">
        <v>94.84</v>
      </c>
      <c r="C26" s="33">
        <v>88.88</v>
      </c>
      <c r="D26" s="33">
        <v>317.57</v>
      </c>
      <c r="E26" s="33">
        <v>238.45</v>
      </c>
      <c r="F26" s="33">
        <v>265.01</v>
      </c>
      <c r="G26" s="33">
        <v>129.52</v>
      </c>
      <c r="H26" s="33">
        <v>81.83</v>
      </c>
      <c r="I26" s="33">
        <v>110.55</v>
      </c>
      <c r="J26" s="33">
        <v>125.19</v>
      </c>
      <c r="K26" s="33">
        <v>168.54</v>
      </c>
      <c r="L26" s="33">
        <f t="shared" si="5"/>
        <v>1620.3799999999999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-43043.979999999996</v>
      </c>
      <c r="C29" s="33">
        <f t="shared" si="6"/>
        <v>-23584.22</v>
      </c>
      <c r="D29" s="33">
        <f t="shared" si="6"/>
        <v>-78595.08</v>
      </c>
      <c r="E29" s="33">
        <f t="shared" si="6"/>
        <v>-62525.19</v>
      </c>
      <c r="F29" s="33">
        <f t="shared" si="6"/>
        <v>-56752.78</v>
      </c>
      <c r="G29" s="33">
        <f t="shared" si="6"/>
        <v>-33246.759999999995</v>
      </c>
      <c r="H29" s="33">
        <f t="shared" si="6"/>
        <v>-22591.910000000003</v>
      </c>
      <c r="I29" s="33">
        <f t="shared" si="6"/>
        <v>-19348.129999999997</v>
      </c>
      <c r="J29" s="33">
        <f t="shared" si="6"/>
        <v>-19096.809999999998</v>
      </c>
      <c r="K29" s="33">
        <f t="shared" si="6"/>
        <v>-44129.880000000005</v>
      </c>
      <c r="L29" s="33">
        <f aca="true" t="shared" si="7" ref="L29:L36">SUM(B29:K29)</f>
        <v>-402914.74000000005</v>
      </c>
      <c r="M29"/>
    </row>
    <row r="30" spans="1:13" ht="18.75" customHeight="1">
      <c r="A30" s="27" t="s">
        <v>30</v>
      </c>
      <c r="B30" s="33">
        <f>B31+B32+B33+B34</f>
        <v>-19245.6</v>
      </c>
      <c r="C30" s="33">
        <f aca="true" t="shared" si="8" ref="C30:K30">C31+C32+C33+C34</f>
        <v>-21674.4</v>
      </c>
      <c r="D30" s="33">
        <f t="shared" si="8"/>
        <v>-72168.8</v>
      </c>
      <c r="E30" s="33">
        <f t="shared" si="8"/>
        <v>-52434.8</v>
      </c>
      <c r="F30" s="33">
        <f t="shared" si="8"/>
        <v>-51255.6</v>
      </c>
      <c r="G30" s="33">
        <f t="shared" si="8"/>
        <v>-30575.6</v>
      </c>
      <c r="H30" s="33">
        <f t="shared" si="8"/>
        <v>-12685.2</v>
      </c>
      <c r="I30" s="33">
        <f t="shared" si="8"/>
        <v>-17102.8</v>
      </c>
      <c r="J30" s="33">
        <f t="shared" si="8"/>
        <v>-17212.8</v>
      </c>
      <c r="K30" s="33">
        <f t="shared" si="8"/>
        <v>-40774.8</v>
      </c>
      <c r="L30" s="33">
        <f t="shared" si="7"/>
        <v>-335130.4</v>
      </c>
      <c r="M30"/>
    </row>
    <row r="31" spans="1:13" s="36" customFormat="1" ht="18.75" customHeight="1">
      <c r="A31" s="34" t="s">
        <v>57</v>
      </c>
      <c r="B31" s="33">
        <f>-ROUND((B9)*$E$3,2)</f>
        <v>-19245.6</v>
      </c>
      <c r="C31" s="33">
        <f aca="true" t="shared" si="9" ref="C31:K31">-ROUND((C9)*$E$3,2)</f>
        <v>-21674.4</v>
      </c>
      <c r="D31" s="33">
        <f t="shared" si="9"/>
        <v>-72168.8</v>
      </c>
      <c r="E31" s="33">
        <f t="shared" si="9"/>
        <v>-52434.8</v>
      </c>
      <c r="F31" s="33">
        <f t="shared" si="9"/>
        <v>-51255.6</v>
      </c>
      <c r="G31" s="33">
        <f t="shared" si="9"/>
        <v>-30575.6</v>
      </c>
      <c r="H31" s="33">
        <f t="shared" si="9"/>
        <v>-12685.2</v>
      </c>
      <c r="I31" s="33">
        <f t="shared" si="9"/>
        <v>-17102.8</v>
      </c>
      <c r="J31" s="33">
        <f t="shared" si="9"/>
        <v>-17212.8</v>
      </c>
      <c r="K31" s="33">
        <f t="shared" si="9"/>
        <v>-40774.8</v>
      </c>
      <c r="L31" s="33">
        <f t="shared" si="7"/>
        <v>-335130.4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-23798.379999999997</v>
      </c>
      <c r="C35" s="38">
        <f aca="true" t="shared" si="10" ref="C35:K35">SUM(C36:C47)</f>
        <v>-1909.82</v>
      </c>
      <c r="D35" s="38">
        <f t="shared" si="10"/>
        <v>-6426.28</v>
      </c>
      <c r="E35" s="38">
        <f t="shared" si="10"/>
        <v>-10090.39</v>
      </c>
      <c r="F35" s="38">
        <f t="shared" si="10"/>
        <v>-5497.18</v>
      </c>
      <c r="G35" s="38">
        <f t="shared" si="10"/>
        <v>-2671.16</v>
      </c>
      <c r="H35" s="38">
        <f t="shared" si="10"/>
        <v>-9906.710000000001</v>
      </c>
      <c r="I35" s="38">
        <f t="shared" si="10"/>
        <v>-2245.33</v>
      </c>
      <c r="J35" s="38">
        <f t="shared" si="10"/>
        <v>-1884.01</v>
      </c>
      <c r="K35" s="38">
        <f t="shared" si="10"/>
        <v>-3355.08</v>
      </c>
      <c r="L35" s="33">
        <f t="shared" si="7"/>
        <v>-67784.34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73</v>
      </c>
      <c r="B46" s="17">
        <v>-2245.33</v>
      </c>
      <c r="C46" s="17">
        <v>-1909.82</v>
      </c>
      <c r="D46" s="17">
        <v>-6426.28</v>
      </c>
      <c r="E46" s="17">
        <v>-5174.57</v>
      </c>
      <c r="F46" s="17">
        <v>-5497.18</v>
      </c>
      <c r="G46" s="17">
        <v>-2671.16</v>
      </c>
      <c r="H46" s="17">
        <v>-1458.17</v>
      </c>
      <c r="I46" s="17">
        <v>-2245.33</v>
      </c>
      <c r="J46" s="17">
        <v>-1884.01</v>
      </c>
      <c r="K46" s="17">
        <v>-3355.08</v>
      </c>
      <c r="L46" s="30">
        <f t="shared" si="11"/>
        <v>-32866.93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252756.65999999997</v>
      </c>
      <c r="C50" s="41">
        <f>IF(C18+C29+C42+C51&lt;0,0,C18+C29+C51)</f>
        <v>228822.52</v>
      </c>
      <c r="D50" s="41">
        <f>IF(D18+D29+D42+D51&lt;0,0,D18+D29+D51)</f>
        <v>769523.85</v>
      </c>
      <c r="E50" s="41">
        <f>IF(E18+E29+E42+E51&lt;0,0,E18+E29+E51)</f>
        <v>620036.0399999998</v>
      </c>
      <c r="F50" s="41">
        <f>IF(F18+F29+F42+F51&lt;0,0,F18+F29+F51)</f>
        <v>667561.3500000001</v>
      </c>
      <c r="G50" s="41">
        <f>IF(G18+G29+G42+G51&lt;0,0,G18+G29+G51)</f>
        <v>319249.91</v>
      </c>
      <c r="H50" s="41">
        <f>IF(H18+H29+H42+H51&lt;0,0,H18+H29+H51)</f>
        <v>169189.65999999997</v>
      </c>
      <c r="I50" s="41">
        <f>IF(I18+I29+I42+I51&lt;0,0,I18+I29+I51)</f>
        <v>276116.20999999996</v>
      </c>
      <c r="J50" s="41">
        <f>IF(J18+J29+J42+J51&lt;0,0,J18+J29+J51)</f>
        <v>229577.24</v>
      </c>
      <c r="K50" s="41">
        <f>IF(K18+K29+K42+K51&lt;0,0,K18+K29+K51)</f>
        <v>397516.61</v>
      </c>
      <c r="L50" s="42">
        <f>SUM(B50:K50)</f>
        <v>3930350.0500000003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252756.65</v>
      </c>
      <c r="C56" s="41">
        <f aca="true" t="shared" si="12" ref="C56:J56">SUM(C57:C68)</f>
        <v>228822.53000000003</v>
      </c>
      <c r="D56" s="41">
        <f t="shared" si="12"/>
        <v>769523.85</v>
      </c>
      <c r="E56" s="41">
        <f t="shared" si="12"/>
        <v>620036.04</v>
      </c>
      <c r="F56" s="41">
        <f t="shared" si="12"/>
        <v>667561.34</v>
      </c>
      <c r="G56" s="41">
        <f t="shared" si="12"/>
        <v>319249.91</v>
      </c>
      <c r="H56" s="41">
        <f t="shared" si="12"/>
        <v>169189.66</v>
      </c>
      <c r="I56" s="41">
        <f>SUM(I57:I71)</f>
        <v>276116.21</v>
      </c>
      <c r="J56" s="41">
        <f t="shared" si="12"/>
        <v>229577.24</v>
      </c>
      <c r="K56" s="41">
        <f>SUM(K57:K70)</f>
        <v>397516.62</v>
      </c>
      <c r="L56" s="46">
        <f>SUM(B56:K56)</f>
        <v>3930350.0500000007</v>
      </c>
      <c r="M56" s="40"/>
    </row>
    <row r="57" spans="1:13" ht="18.75" customHeight="1">
      <c r="A57" s="47" t="s">
        <v>50</v>
      </c>
      <c r="B57" s="48">
        <v>252756.65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252756.65</v>
      </c>
      <c r="M57" s="40"/>
    </row>
    <row r="58" spans="1:12" ht="18.75" customHeight="1">
      <c r="A58" s="47" t="s">
        <v>60</v>
      </c>
      <c r="B58" s="17">
        <v>0</v>
      </c>
      <c r="C58" s="48">
        <v>199784.95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199784.95</v>
      </c>
    </row>
    <row r="59" spans="1:12" ht="18.75" customHeight="1">
      <c r="A59" s="47" t="s">
        <v>61</v>
      </c>
      <c r="B59" s="17">
        <v>0</v>
      </c>
      <c r="C59" s="48">
        <v>29037.58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29037.58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769523.85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769523.85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620036.04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620036.04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667561.34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667561.34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319249.91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319249.91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169189.66</v>
      </c>
      <c r="I64" s="17">
        <v>0</v>
      </c>
      <c r="J64" s="17">
        <v>0</v>
      </c>
      <c r="K64" s="17">
        <v>0</v>
      </c>
      <c r="L64" s="46">
        <f t="shared" si="13"/>
        <v>169189.66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229577.24</v>
      </c>
      <c r="K66" s="17">
        <v>0</v>
      </c>
      <c r="L66" s="46">
        <f t="shared" si="13"/>
        <v>229577.24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200944.65</v>
      </c>
      <c r="L67" s="46">
        <f t="shared" si="13"/>
        <v>200944.65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196571.97</v>
      </c>
      <c r="L68" s="46">
        <f t="shared" si="13"/>
        <v>196571.97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276116.21</v>
      </c>
      <c r="J71" s="52">
        <v>0</v>
      </c>
      <c r="K71" s="52">
        <v>0</v>
      </c>
      <c r="L71" s="51">
        <f>SUM(B71:K71)</f>
        <v>276116.21</v>
      </c>
    </row>
    <row r="72" spans="1:12" ht="18" customHeight="1">
      <c r="A72" s="6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2022-03-17T20:07:24Z</dcterms:modified>
  <cp:category/>
  <cp:version/>
  <cp:contentType/>
  <cp:contentStatus/>
</cp:coreProperties>
</file>