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<sst xmlns="http://schemas.openxmlformats.org/spreadsheetml/2006/main" count="82" uniqueCount="81">
  <si>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</si>
  <si>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</si>
  <si>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</si>
  <si>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</si>
  <si>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</si>
  <si>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</si>
  <si>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</si>
  <si>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</si>
  <si>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</si>
  <si>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</si>
  <si>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</si>
  <si>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</si>
  <si>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</si>
  <si>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</si>
  <si>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</si>
  <si>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</si>
  <si>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</si>
  <si>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</si>
  <si>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</si>
  <si>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</si>
  <si>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</si>
  <si>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</si>
  <si>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</si>
  <si>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</si>
  <si>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</si>
  <si>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</si>
  <si>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</si>
  <si>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</si>
  <si>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</si>
  <si>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</si>
  <si>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</si>
  <si>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</si>
  <si>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</si>
  <si>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</si>
  <si>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</si>
  <si>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</si>
  <si>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</si>
  <si>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</si>
  <si>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</si>
  <si>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</si>
  <si>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</si>
  <si>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</si>
  <si>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</si>
  <si>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</si>
  <si>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</si>
  <si>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</si>
  <si>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</si>
  <si>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</si>
  <si>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</si>
  <si>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</si>
  <si>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</si>
  <si>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</si>
  <si>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</si>
  <si>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</si>
  <si>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</si>
  <si>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</si>
  <si>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</si>
  <si>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</si>
  <si>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</si>
  <si>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</si>
  <si>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</si>
  <si>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</si>
  <si>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</si>
  <si>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</si>
  <si>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</si>
  <si>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</si>
  <si>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</si>
  <si>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</si>
  <si>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</si>
  <si>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</si>
  <si>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</si>
  <si>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22/03/22 - VENCIMENTO 29/03/22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</si>
  <si>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</si>
  <si>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</si>
  <si>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</si>
  <si>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</si>
  <si>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</si>
  <si>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</si>
  <si>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</si>
  <si>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</si>
  <si>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Revisões de fevereiro: passageiros (6.748), fator de transição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</si>
</sst>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85542</v>
      </c>
      <c r="C7" s="10">
        <f>C8+C11</f>
        <v>106883</v>
      </c>
      <c r="D7" s="10">
        <f aca="true" t="shared" si="0" ref="D7:K7">D8+D11</f>
        <v>318628</v>
      </c>
      <c r="E7" s="10">
        <f t="shared" si="0"/>
        <v>254009</v>
      </c>
      <c r="F7" s="10">
        <f t="shared" si="0"/>
        <v>277989</v>
      </c>
      <c r="G7" s="10">
        <f t="shared" si="0"/>
        <v>148670</v>
      </c>
      <c r="H7" s="10">
        <f t="shared" si="0"/>
        <v>78477</v>
      </c>
      <c r="I7" s="10">
        <f t="shared" si="0"/>
        <v>116805</v>
      </c>
      <c r="J7" s="10">
        <f t="shared" si="0"/>
        <v>125583</v>
      </c>
      <c r="K7" s="10">
        <f t="shared" si="0"/>
        <v>216737</v>
      </c>
      <c r="L7" s="10">
        <f>SUM(B7:K7)</f>
        <v>1729323</v>
      </c>
      <c r="M7" s="11"/>
    </row>
    <row r="8" spans="1:13" ht="17.25" customHeight="1">
      <c r="A8" s="12" t="s">
        <v>18</v>
      </c>
      <c r="B8" s="13">
        <f>B9+B10</f>
        <v>6681</v>
      </c>
      <c r="C8" s="13">
        <f aca="true" t="shared" si="1" ref="C8:K8">C9+C10</f>
        <v>7359</v>
      </c>
      <c r="D8" s="13">
        <f t="shared" si="1"/>
        <v>22279</v>
      </c>
      <c r="E8" s="13">
        <f t="shared" si="1"/>
        <v>15572</v>
      </c>
      <c r="F8" s="13">
        <f t="shared" si="1"/>
        <v>15637</v>
      </c>
      <c r="G8" s="13">
        <f t="shared" si="1"/>
        <v>11475</v>
      </c>
      <c r="H8" s="13">
        <f t="shared" si="1"/>
        <v>5602</v>
      </c>
      <c r="I8" s="13">
        <f t="shared" si="1"/>
        <v>6096</v>
      </c>
      <c r="J8" s="13">
        <f t="shared" si="1"/>
        <v>10356</v>
      </c>
      <c r="K8" s="13">
        <f t="shared" si="1"/>
        <v>13778</v>
      </c>
      <c r="L8" s="13">
        <f>SUM(B8:K8)</f>
        <v>114835</v>
      </c>
      <c r="M8"/>
    </row>
    <row r="9" spans="1:13" ht="17.25" customHeight="1">
      <c r="A9" s="14" t="s">
        <v>19</v>
      </c>
      <c r="B9" s="15">
        <v>6681</v>
      </c>
      <c r="C9" s="15">
        <v>7359</v>
      </c>
      <c r="D9" s="15">
        <v>22279</v>
      </c>
      <c r="E9" s="15">
        <v>15572</v>
      </c>
      <c r="F9" s="15">
        <v>15637</v>
      </c>
      <c r="G9" s="15">
        <v>11475</v>
      </c>
      <c r="H9" s="15">
        <v>5591</v>
      </c>
      <c r="I9" s="15">
        <v>6096</v>
      </c>
      <c r="J9" s="15">
        <v>10356</v>
      </c>
      <c r="K9" s="15">
        <v>13778</v>
      </c>
      <c r="L9" s="13">
        <f>SUM(B9:K9)</f>
        <v>114824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78861</v>
      </c>
      <c r="C11" s="15">
        <v>99524</v>
      </c>
      <c r="D11" s="15">
        <v>296349</v>
      </c>
      <c r="E11" s="15">
        <v>238437</v>
      </c>
      <c r="F11" s="15">
        <v>262352</v>
      </c>
      <c r="G11" s="15">
        <v>137195</v>
      </c>
      <c r="H11" s="15">
        <v>72875</v>
      </c>
      <c r="I11" s="15">
        <v>110709</v>
      </c>
      <c r="J11" s="15">
        <v>115227</v>
      </c>
      <c r="K11" s="15">
        <v>202959</v>
      </c>
      <c r="L11" s="13">
        <f>SUM(B11:K11)</f>
        <v>1614488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1.307894818849987</v>
      </c>
      <c r="C16" s="22">
        <v>1.217817566717332</v>
      </c>
      <c r="D16" s="22">
        <v>1.072485171789589</v>
      </c>
      <c r="E16" s="22">
        <v>1.096481490184034</v>
      </c>
      <c r="F16" s="22">
        <v>1.190663254748326</v>
      </c>
      <c r="G16" s="22">
        <v>1.211048378580245</v>
      </c>
      <c r="H16" s="22">
        <v>1.130624801403421</v>
      </c>
      <c r="I16" s="22">
        <v>1.205431050794997</v>
      </c>
      <c r="J16" s="22">
        <v>1.267469855054861</v>
      </c>
      <c r="K16" s="22">
        <v>1.114253178818216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726458.8000000002</v>
      </c>
      <c r="C18" s="25">
        <f aca="true" t="shared" si="2" ref="C18:K18">SUM(C19:C26)</f>
        <v>469593.12999999995</v>
      </c>
      <c r="D18" s="25">
        <f t="shared" si="2"/>
        <v>1477013.1600000001</v>
      </c>
      <c r="E18" s="25">
        <f t="shared" si="2"/>
        <v>1211776.91</v>
      </c>
      <c r="F18" s="25">
        <f t="shared" si="2"/>
        <v>1286655.72</v>
      </c>
      <c r="G18" s="25">
        <f t="shared" si="2"/>
        <v>769631.53</v>
      </c>
      <c r="H18" s="25">
        <f t="shared" si="2"/>
        <v>420423.04000000004</v>
      </c>
      <c r="I18" s="25">
        <f t="shared" si="2"/>
        <v>543005.9400000001</v>
      </c>
      <c r="J18" s="25">
        <f t="shared" si="2"/>
        <v>664083.45</v>
      </c>
      <c r="K18" s="25">
        <f t="shared" si="2"/>
        <v>822923.3899999999</v>
      </c>
      <c r="L18" s="25">
        <f>SUM(B18:K18)</f>
        <v>8391565.07</v>
      </c>
      <c r="M18"/>
    </row>
    <row r="19" spans="1:13" ht="17.25" customHeight="1">
      <c r="A19" s="26" t="s">
        <v>24</v>
      </c>
      <c r="B19" s="61">
        <f>ROUND((B13+B14)*B7,2)</f>
        <v>551925.54</v>
      </c>
      <c r="C19" s="61">
        <f aca="true" t="shared" si="3" ref="C19:K19">ROUND((C13+C14)*C7,2)</f>
        <v>377275.61</v>
      </c>
      <c r="D19" s="61">
        <f t="shared" si="3"/>
        <v>1338619.95</v>
      </c>
      <c r="E19" s="61">
        <f t="shared" si="3"/>
        <v>1080935.3</v>
      </c>
      <c r="F19" s="61">
        <f t="shared" si="3"/>
        <v>1045238.64</v>
      </c>
      <c r="G19" s="61">
        <f t="shared" si="3"/>
        <v>614661.25</v>
      </c>
      <c r="H19" s="61">
        <f t="shared" si="3"/>
        <v>357399.95</v>
      </c>
      <c r="I19" s="61">
        <f t="shared" si="3"/>
        <v>441044</v>
      </c>
      <c r="J19" s="61">
        <f t="shared" si="3"/>
        <v>510695.83</v>
      </c>
      <c r="K19" s="61">
        <f t="shared" si="3"/>
        <v>719740.23</v>
      </c>
      <c r="L19" s="33">
        <f>SUM(B19:K19)</f>
        <v>7037536.300000001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169935.01</v>
      </c>
      <c r="C20" s="33">
        <f t="shared" si="4"/>
        <v>82177.26</v>
      </c>
      <c r="D20" s="33">
        <f t="shared" si="4"/>
        <v>97030.1</v>
      </c>
      <c r="E20" s="33">
        <f t="shared" si="4"/>
        <v>104290.25</v>
      </c>
      <c r="F20" s="33">
        <f t="shared" si="4"/>
        <v>199288.6</v>
      </c>
      <c r="G20" s="33">
        <f t="shared" si="4"/>
        <v>129723.26</v>
      </c>
      <c r="H20" s="33">
        <f t="shared" si="4"/>
        <v>46685.3</v>
      </c>
      <c r="I20" s="33">
        <f t="shared" si="4"/>
        <v>90604.13</v>
      </c>
      <c r="J20" s="33">
        <f t="shared" si="4"/>
        <v>136595.74</v>
      </c>
      <c r="K20" s="33">
        <f t="shared" si="4"/>
        <v>82232.61</v>
      </c>
      <c r="L20" s="33">
        <f aca="true" t="shared" si="5" ref="L19:L26">SUM(B20:K20)</f>
        <v>1138562.26</v>
      </c>
      <c r="M20"/>
    </row>
    <row r="21" spans="1:13" ht="17.25" customHeight="1">
      <c r="A21" s="27" t="s">
        <v>26</v>
      </c>
      <c r="B21" s="33">
        <v>2149.29</v>
      </c>
      <c r="C21" s="33">
        <v>7994.52</v>
      </c>
      <c r="D21" s="33">
        <v>36249.5</v>
      </c>
      <c r="E21" s="33">
        <v>23234.68</v>
      </c>
      <c r="F21" s="33">
        <v>38808.08</v>
      </c>
      <c r="G21" s="33">
        <v>24184.81</v>
      </c>
      <c r="H21" s="33">
        <v>14266.96</v>
      </c>
      <c r="I21" s="33">
        <v>9104.4</v>
      </c>
      <c r="J21" s="33">
        <v>12896.9</v>
      </c>
      <c r="K21" s="33">
        <v>16787.49</v>
      </c>
      <c r="L21" s="33">
        <f t="shared" si="5"/>
        <v>185676.62999999998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75</v>
      </c>
      <c r="B24" s="33">
        <v>568.55</v>
      </c>
      <c r="C24" s="33">
        <v>366.66</v>
      </c>
      <c r="D24" s="33">
        <v>1155.67</v>
      </c>
      <c r="E24" s="33">
        <v>949.14</v>
      </c>
      <c r="F24" s="33">
        <v>1007.15</v>
      </c>
      <c r="G24" s="33">
        <v>603.36</v>
      </c>
      <c r="H24" s="33">
        <v>329.53</v>
      </c>
      <c r="I24" s="33">
        <v>424.68</v>
      </c>
      <c r="J24" s="33">
        <v>519.82</v>
      </c>
      <c r="K24" s="33">
        <v>645.14</v>
      </c>
      <c r="L24" s="33">
        <f t="shared" si="5"/>
        <v>6569.7</v>
      </c>
      <c r="M24"/>
    </row>
    <row r="25" spans="1:13" ht="17.25" customHeight="1">
      <c r="A25" s="62" t="s">
        <v>76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2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-122478.03000000001</v>
      </c>
      <c r="C29" s="33">
        <f t="shared" si="6"/>
        <v>-34418.46</v>
      </c>
      <c r="D29" s="33">
        <f t="shared" si="6"/>
        <v>-101902.09000000001</v>
      </c>
      <c r="E29" s="33">
        <f t="shared" si="6"/>
        <v>-93947.13999999996</v>
      </c>
      <c r="F29" s="33">
        <f t="shared" si="6"/>
        <v>-71370.40000000001</v>
      </c>
      <c r="G29" s="33">
        <f t="shared" si="6"/>
        <v>-52386.380000000005</v>
      </c>
      <c r="H29" s="33">
        <f t="shared" si="6"/>
        <v>-34881.35</v>
      </c>
      <c r="I29" s="33">
        <f t="shared" si="6"/>
        <v>339665.58</v>
      </c>
      <c r="J29" s="33">
        <f t="shared" si="6"/>
        <v>-48456.93</v>
      </c>
      <c r="K29" s="33">
        <f t="shared" si="6"/>
        <v>-61981.21</v>
      </c>
      <c r="L29" s="33">
        <f aca="true" t="shared" si="7" ref="L29:L36">SUM(B29:K29)</f>
        <v>-282156.41</v>
      </c>
      <c r="M29"/>
    </row>
    <row r="30" spans="1:13" ht="18.75" customHeight="1">
      <c r="A30" s="27" t="s">
        <v>30</v>
      </c>
      <c r="B30" s="33">
        <f>B31+B32+B33+B34</f>
        <v>-29396.4</v>
      </c>
      <c r="C30" s="33">
        <f aca="true" t="shared" si="8" ref="C30:K30">C31+C32+C33+C34</f>
        <v>-32379.6</v>
      </c>
      <c r="D30" s="33">
        <f t="shared" si="8"/>
        <v>-98027.6</v>
      </c>
      <c r="E30" s="33">
        <f t="shared" si="8"/>
        <v>-68516.8</v>
      </c>
      <c r="F30" s="33">
        <f t="shared" si="8"/>
        <v>-68802.8</v>
      </c>
      <c r="G30" s="33">
        <f t="shared" si="8"/>
        <v>-50490</v>
      </c>
      <c r="H30" s="33">
        <f t="shared" si="8"/>
        <v>-24600.4</v>
      </c>
      <c r="I30" s="33">
        <f t="shared" si="8"/>
        <v>-48146.67</v>
      </c>
      <c r="J30" s="33">
        <f t="shared" si="8"/>
        <v>-45566.4</v>
      </c>
      <c r="K30" s="33">
        <f t="shared" si="8"/>
        <v>-60623.2</v>
      </c>
      <c r="L30" s="33">
        <f t="shared" si="7"/>
        <v>-526549.87</v>
      </c>
      <c r="M30"/>
    </row>
    <row r="31" spans="1:13" s="36" customFormat="1" ht="18.75" customHeight="1">
      <c r="A31" s="34" t="s">
        <v>56</v>
      </c>
      <c r="B31" s="33">
        <f>-ROUND((B9)*$E$3,2)</f>
        <v>-29396.4</v>
      </c>
      <c r="C31" s="33">
        <f aca="true" t="shared" si="9" ref="C31:K31">-ROUND((C9)*$E$3,2)</f>
        <v>-32379.6</v>
      </c>
      <c r="D31" s="33">
        <f t="shared" si="9"/>
        <v>-98027.6</v>
      </c>
      <c r="E31" s="33">
        <f t="shared" si="9"/>
        <v>-68516.8</v>
      </c>
      <c r="F31" s="33">
        <f t="shared" si="9"/>
        <v>-68802.8</v>
      </c>
      <c r="G31" s="33">
        <f t="shared" si="9"/>
        <v>-50490</v>
      </c>
      <c r="H31" s="33">
        <f t="shared" si="9"/>
        <v>-24600.4</v>
      </c>
      <c r="I31" s="33">
        <f t="shared" si="9"/>
        <v>-26822.4</v>
      </c>
      <c r="J31" s="33">
        <f t="shared" si="9"/>
        <v>-45566.4</v>
      </c>
      <c r="K31" s="33">
        <f t="shared" si="9"/>
        <v>-60623.2</v>
      </c>
      <c r="L31" s="33">
        <f t="shared" si="7"/>
        <v>-505225.6000000001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-67.6</v>
      </c>
      <c r="J33" s="17">
        <v>0</v>
      </c>
      <c r="K33" s="17">
        <v>0</v>
      </c>
      <c r="L33" s="33">
        <f t="shared" si="7"/>
        <v>-67.6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-21256.67</v>
      </c>
      <c r="J34" s="17">
        <v>0</v>
      </c>
      <c r="K34" s="17">
        <v>0</v>
      </c>
      <c r="L34" s="33">
        <f t="shared" si="7"/>
        <v>-21256.67</v>
      </c>
      <c r="M34"/>
    </row>
    <row r="35" spans="1:13" s="36" customFormat="1" ht="18.75" customHeight="1">
      <c r="A35" s="27" t="s">
        <v>34</v>
      </c>
      <c r="B35" s="38">
        <f>SUM(B36:B47)</f>
        <v>-94240.89000000001</v>
      </c>
      <c r="C35" s="38">
        <f aca="true" t="shared" si="10" ref="C35:K35">SUM(C36:C47)</f>
        <v>-2038.86</v>
      </c>
      <c r="D35" s="38">
        <f t="shared" si="10"/>
        <v>-6426.28</v>
      </c>
      <c r="E35" s="38">
        <f t="shared" si="10"/>
        <v>-10193.619999999948</v>
      </c>
      <c r="F35" s="38">
        <f t="shared" si="10"/>
        <v>-5600.41</v>
      </c>
      <c r="G35" s="38">
        <f t="shared" si="10"/>
        <v>-3355.08</v>
      </c>
      <c r="H35" s="38">
        <f t="shared" si="10"/>
        <v>-10280.93</v>
      </c>
      <c r="I35" s="38">
        <f t="shared" si="10"/>
        <v>384638.54</v>
      </c>
      <c r="J35" s="38">
        <f t="shared" si="10"/>
        <v>-2890.53</v>
      </c>
      <c r="K35" s="38">
        <f t="shared" si="10"/>
        <v>-3587.36</v>
      </c>
      <c r="L35" s="33">
        <f t="shared" si="7"/>
        <v>246024.58000000002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3">
        <v>958500</v>
      </c>
      <c r="F44" s="17">
        <v>0</v>
      </c>
      <c r="G44" s="17">
        <v>0</v>
      </c>
      <c r="H44" s="17">
        <v>0</v>
      </c>
      <c r="I44" s="33">
        <v>823500</v>
      </c>
      <c r="J44" s="17">
        <v>0</v>
      </c>
      <c r="K44" s="17">
        <v>0</v>
      </c>
      <c r="L44" s="33">
        <f>SUM(B44:K44)</f>
        <v>1782000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-958500</v>
      </c>
      <c r="F45" s="17">
        <v>0</v>
      </c>
      <c r="G45" s="17">
        <v>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-1395000</v>
      </c>
    </row>
    <row r="46" spans="1:12" ht="18.75" customHeight="1">
      <c r="A46" s="37" t="s">
        <v>72</v>
      </c>
      <c r="B46" s="33">
        <v>-3161.52</v>
      </c>
      <c r="C46" s="33">
        <v>-2038.86</v>
      </c>
      <c r="D46" s="33">
        <v>-6426.28</v>
      </c>
      <c r="E46" s="33">
        <v>-5277.8</v>
      </c>
      <c r="F46" s="33">
        <v>-5600.41</v>
      </c>
      <c r="G46" s="33">
        <v>-3355.08</v>
      </c>
      <c r="H46" s="33">
        <v>-1832.39</v>
      </c>
      <c r="I46" s="33">
        <v>-2361.46</v>
      </c>
      <c r="J46" s="33">
        <v>-2890.53</v>
      </c>
      <c r="K46" s="33">
        <v>-3587.36</v>
      </c>
      <c r="L46" s="33">
        <f t="shared" si="11"/>
        <v>-36531.689999999995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1159.26</v>
      </c>
      <c r="C48" s="33">
        <v>0</v>
      </c>
      <c r="D48" s="33">
        <v>2551.79</v>
      </c>
      <c r="E48" s="33">
        <v>-15236.72</v>
      </c>
      <c r="F48" s="33">
        <v>3032.81</v>
      </c>
      <c r="G48" s="33">
        <v>1458.7</v>
      </c>
      <c r="H48" s="33">
        <v>-0.02</v>
      </c>
      <c r="I48" s="33">
        <v>3173.71</v>
      </c>
      <c r="J48" s="33">
        <v>0</v>
      </c>
      <c r="K48" s="33">
        <v>2229.35</v>
      </c>
      <c r="L48" s="33">
        <f t="shared" si="11"/>
        <v>-1631.1199999999994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45</v>
      </c>
      <c r="B50" s="41">
        <f>IF(B18+B29+B42+B51&lt;0,0,B18+B29+B51)</f>
        <v>603980.7700000001</v>
      </c>
      <c r="C50" s="41">
        <f>IF(C18+C29+C42+C51&lt;0,0,C18+C29+C51)</f>
        <v>435174.6699999999</v>
      </c>
      <c r="D50" s="41">
        <f>IF(D18+D29+D42+D51&lt;0,0,D18+D29+D51)</f>
        <v>1375111.07</v>
      </c>
      <c r="E50" s="41">
        <f>IF(E18+E29+E42+E51&lt;0,0,E18+E29+E51)</f>
        <v>1117829.77</v>
      </c>
      <c r="F50" s="41">
        <f>IF(F18+F29+F42+F51&lt;0,0,F18+F29+F51)</f>
        <v>1215285.32</v>
      </c>
      <c r="G50" s="41">
        <f>IF(G18+G29+G42+G51&lt;0,0,G18+G29+G51)</f>
        <v>717245.15</v>
      </c>
      <c r="H50" s="41">
        <f>IF(H18+H29+H42+H51&lt;0,0,H18+H29+H51)</f>
        <v>385541.69000000006</v>
      </c>
      <c r="I50" s="41">
        <f>IF(I18+I29+I42+I51&lt;0,0,I18+I29+I51)</f>
        <v>882671.52</v>
      </c>
      <c r="J50" s="41">
        <f>IF(J18+J29+J42+J51&lt;0,0,J18+J29+J51)</f>
        <v>615626.5199999999</v>
      </c>
      <c r="K50" s="41">
        <f>IF(K18+K29+K42+K51&lt;0,0,K18+K29+K51)</f>
        <v>760942.1799999999</v>
      </c>
      <c r="L50" s="42">
        <f>SUM(B50:K50)</f>
        <v>8109408.66</v>
      </c>
      <c r="M50" s="54"/>
    </row>
    <row r="51" spans="1:12" ht="18.75" customHeight="1">
      <c r="A51" s="27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47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48</v>
      </c>
      <c r="B56" s="41">
        <f>SUM(B57:B70)</f>
        <v>603980.77</v>
      </c>
      <c r="C56" s="41">
        <f aca="true" t="shared" si="12" ref="C56:J56">SUM(C57:C68)</f>
        <v>435174.67</v>
      </c>
      <c r="D56" s="41">
        <f t="shared" si="12"/>
        <v>1375111.07</v>
      </c>
      <c r="E56" s="41">
        <f t="shared" si="12"/>
        <v>1117829.76</v>
      </c>
      <c r="F56" s="41">
        <f t="shared" si="12"/>
        <v>1215285.32</v>
      </c>
      <c r="G56" s="41">
        <f t="shared" si="12"/>
        <v>717245.14</v>
      </c>
      <c r="H56" s="41">
        <f t="shared" si="12"/>
        <v>385541.69</v>
      </c>
      <c r="I56" s="41">
        <f>SUM(I57:I71)</f>
        <v>882671.52</v>
      </c>
      <c r="J56" s="41">
        <f t="shared" si="12"/>
        <v>615626.52</v>
      </c>
      <c r="K56" s="41">
        <f>SUM(K57:K70)</f>
        <v>760942.1799999999</v>
      </c>
      <c r="L56" s="46">
        <f>SUM(B56:K56)</f>
        <v>8109408.639999999</v>
      </c>
      <c r="M56" s="40"/>
    </row>
    <row r="57" spans="1:13" ht="18.75" customHeight="1">
      <c r="A57" s="47" t="s">
        <v>49</v>
      </c>
      <c r="B57" s="48">
        <v>603980.77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603980.77</v>
      </c>
      <c r="M57" s="40"/>
    </row>
    <row r="58" spans="1:12" ht="18.75" customHeight="1">
      <c r="A58" s="47" t="s">
        <v>59</v>
      </c>
      <c r="B58" s="17">
        <v>0</v>
      </c>
      <c r="C58" s="48">
        <v>379863.97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379863.97</v>
      </c>
    </row>
    <row r="59" spans="1:12" ht="18.75" customHeight="1">
      <c r="A59" s="47" t="s">
        <v>60</v>
      </c>
      <c r="B59" s="17">
        <v>0</v>
      </c>
      <c r="C59" s="48">
        <v>55310.7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55310.7</v>
      </c>
    </row>
    <row r="60" spans="1:12" ht="18.75" customHeight="1">
      <c r="A60" s="47" t="s">
        <v>50</v>
      </c>
      <c r="B60" s="17">
        <v>0</v>
      </c>
      <c r="C60" s="17">
        <v>0</v>
      </c>
      <c r="D60" s="48">
        <v>1375111.07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1375111.07</v>
      </c>
    </row>
    <row r="61" spans="1:12" ht="18.75" customHeight="1">
      <c r="A61" s="47" t="s">
        <v>51</v>
      </c>
      <c r="B61" s="17">
        <v>0</v>
      </c>
      <c r="C61" s="17">
        <v>0</v>
      </c>
      <c r="D61" s="17">
        <v>0</v>
      </c>
      <c r="E61" s="48">
        <v>1117829.76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1117829.76</v>
      </c>
    </row>
    <row r="62" spans="1:12" ht="18.75" customHeight="1">
      <c r="A62" s="47" t="s">
        <v>52</v>
      </c>
      <c r="B62" s="17">
        <v>0</v>
      </c>
      <c r="C62" s="17">
        <v>0</v>
      </c>
      <c r="D62" s="17">
        <v>0</v>
      </c>
      <c r="E62" s="17">
        <v>0</v>
      </c>
      <c r="F62" s="48">
        <v>1215285.32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1215285.32</v>
      </c>
    </row>
    <row r="63" spans="1:12" ht="18.75" customHeight="1">
      <c r="A63" s="47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717245.14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717245.14</v>
      </c>
    </row>
    <row r="64" spans="1:12" ht="18.75" customHeight="1">
      <c r="A64" s="47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385541.69</v>
      </c>
      <c r="I64" s="17">
        <v>0</v>
      </c>
      <c r="J64" s="17">
        <v>0</v>
      </c>
      <c r="K64" s="17">
        <v>0</v>
      </c>
      <c r="L64" s="46">
        <f t="shared" si="13"/>
        <v>385541.69</v>
      </c>
    </row>
    <row r="65" spans="1:12" ht="18.75" customHeight="1">
      <c r="A65" s="47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615626.52</v>
      </c>
      <c r="K66" s="17">
        <v>0</v>
      </c>
      <c r="L66" s="46">
        <f t="shared" si="13"/>
        <v>615626.52</v>
      </c>
    </row>
    <row r="67" spans="1:12" ht="18.75" customHeight="1">
      <c r="A67" s="47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431438.82999999996</v>
      </c>
      <c r="L67" s="46">
        <f t="shared" si="13"/>
        <v>431438.82999999996</v>
      </c>
    </row>
    <row r="68" spans="1:12" ht="18.75" customHeight="1">
      <c r="A68" s="47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329503.35</v>
      </c>
      <c r="L68" s="46">
        <f t="shared" si="13"/>
        <v>329503.35</v>
      </c>
    </row>
    <row r="69" spans="1:12" ht="18.75" customHeight="1">
      <c r="A69" s="47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882671.52</v>
      </c>
      <c r="J71" s="52">
        <v>0</v>
      </c>
      <c r="K71" s="52">
        <v>0</v>
      </c>
      <c r="L71" s="51">
        <f>SUM(B71:K71)</f>
        <v>882671.52</v>
      </c>
    </row>
    <row r="72" spans="1:12" ht="18" customHeight="1">
      <c r="A72" s="53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2022-03-28T19:31:49Z</dcterms:modified>
  <cp:category/>
  <cp:version/>
  <cp:contentType/>
  <cp:contentStatus/>
</cp:coreProperties>
</file>