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<sst xmlns="http://schemas.openxmlformats.org/spreadsheetml/2006/main" count="81" uniqueCount="80">
  <si>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</si>
  <si>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</si>
  <si>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</si>
  <si>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</si>
  <si>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</si>
  <si>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</si>
  <si>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</si>
  <si>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</si>
  <si>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</si>
  <si>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</si>
  <si>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</si>
  <si>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</si>
  <si>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</si>
  <si>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</si>
  <si>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</si>
  <si>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</si>
  <si>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</si>
  <si>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</si>
  <si>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</si>
  <si>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</si>
  <si>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</si>
  <si>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</si>
  <si>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</si>
  <si>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</si>
  <si>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</si>
  <si>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</si>
  <si>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</si>
  <si>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</si>
  <si>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</si>
  <si>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</si>
  <si>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</si>
  <si>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</si>
  <si>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</si>
  <si>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</si>
  <si>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</si>
  <si>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</si>
  <si>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</si>
  <si>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</si>
  <si>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</si>
  <si>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</si>
  <si>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</si>
  <si>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</si>
  <si>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</si>
  <si>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</si>
  <si>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</si>
  <si>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</si>
  <si>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</si>
  <si>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</si>
  <si>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</si>
  <si>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</si>
  <si>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</si>
  <si>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</si>
  <si>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</si>
  <si>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</si>
  <si>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</si>
  <si>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</si>
  <si>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</si>
  <si>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</si>
  <si>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</si>
  <si>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</si>
  <si>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</si>
  <si>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</si>
  <si>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</si>
  <si>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</si>
  <si>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</si>
  <si>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</si>
  <si>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</si>
  <si>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</si>
  <si>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</si>
  <si>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</si>
  <si>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</si>
  <si>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</si>
  <si>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23/03/22 - VENCIMENTO 30/03/22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</si>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</sst>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89994</v>
      </c>
      <c r="C7" s="10">
        <f>C8+C11</f>
        <v>107122</v>
      </c>
      <c r="D7" s="10">
        <f aca="true" t="shared" si="0" ref="D7:K7">D8+D11</f>
        <v>317990</v>
      </c>
      <c r="E7" s="10">
        <f t="shared" si="0"/>
        <v>253719</v>
      </c>
      <c r="F7" s="10">
        <f t="shared" si="0"/>
        <v>278649</v>
      </c>
      <c r="G7" s="10">
        <f t="shared" si="0"/>
        <v>148931</v>
      </c>
      <c r="H7" s="10">
        <f t="shared" si="0"/>
        <v>79185</v>
      </c>
      <c r="I7" s="10">
        <f t="shared" si="0"/>
        <v>118204</v>
      </c>
      <c r="J7" s="10">
        <f t="shared" si="0"/>
        <v>126030</v>
      </c>
      <c r="K7" s="10">
        <f t="shared" si="0"/>
        <v>220222</v>
      </c>
      <c r="L7" s="10">
        <f>SUM(B7:K7)</f>
        <v>1740046</v>
      </c>
      <c r="M7" s="11"/>
    </row>
    <row r="8" spans="1:13" ht="17.25" customHeight="1">
      <c r="A8" s="12" t="s">
        <v>18</v>
      </c>
      <c r="B8" s="13">
        <f>B9+B10</f>
        <v>6765</v>
      </c>
      <c r="C8" s="13">
        <f aca="true" t="shared" si="1" ref="C8:K8">C9+C10</f>
        <v>7056</v>
      </c>
      <c r="D8" s="13">
        <f t="shared" si="1"/>
        <v>21671</v>
      </c>
      <c r="E8" s="13">
        <f t="shared" si="1"/>
        <v>14733</v>
      </c>
      <c r="F8" s="13">
        <f t="shared" si="1"/>
        <v>15112</v>
      </c>
      <c r="G8" s="13">
        <f t="shared" si="1"/>
        <v>11149</v>
      </c>
      <c r="H8" s="13">
        <f t="shared" si="1"/>
        <v>5555</v>
      </c>
      <c r="I8" s="13">
        <f t="shared" si="1"/>
        <v>6084</v>
      </c>
      <c r="J8" s="13">
        <f t="shared" si="1"/>
        <v>9843</v>
      </c>
      <c r="K8" s="13">
        <f t="shared" si="1"/>
        <v>13856</v>
      </c>
      <c r="L8" s="13">
        <f>SUM(B8:K8)</f>
        <v>111824</v>
      </c>
      <c r="M8"/>
    </row>
    <row r="9" spans="1:13" ht="17.25" customHeight="1">
      <c r="A9" s="14" t="s">
        <v>19</v>
      </c>
      <c r="B9" s="15">
        <v>6763</v>
      </c>
      <c r="C9" s="15">
        <v>7056</v>
      </c>
      <c r="D9" s="15">
        <v>21671</v>
      </c>
      <c r="E9" s="15">
        <v>14733</v>
      </c>
      <c r="F9" s="15">
        <v>15112</v>
      </c>
      <c r="G9" s="15">
        <v>11149</v>
      </c>
      <c r="H9" s="15">
        <v>5524</v>
      </c>
      <c r="I9" s="15">
        <v>6084</v>
      </c>
      <c r="J9" s="15">
        <v>9843</v>
      </c>
      <c r="K9" s="15">
        <v>13856</v>
      </c>
      <c r="L9" s="13">
        <f>SUM(B9:K9)</f>
        <v>111791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31</v>
      </c>
      <c r="I10" s="15">
        <v>0</v>
      </c>
      <c r="J10" s="15">
        <v>0</v>
      </c>
      <c r="K10" s="15">
        <v>0</v>
      </c>
      <c r="L10" s="13">
        <f>SUM(B10:K10)</f>
        <v>33</v>
      </c>
      <c r="M10"/>
    </row>
    <row r="11" spans="1:13" ht="17.25" customHeight="1">
      <c r="A11" s="12" t="s">
        <v>21</v>
      </c>
      <c r="B11" s="15">
        <v>83229</v>
      </c>
      <c r="C11" s="15">
        <v>100066</v>
      </c>
      <c r="D11" s="15">
        <v>296319</v>
      </c>
      <c r="E11" s="15">
        <v>238986</v>
      </c>
      <c r="F11" s="15">
        <v>263537</v>
      </c>
      <c r="G11" s="15">
        <v>137782</v>
      </c>
      <c r="H11" s="15">
        <v>73630</v>
      </c>
      <c r="I11" s="15">
        <v>112120</v>
      </c>
      <c r="J11" s="15">
        <v>116187</v>
      </c>
      <c r="K11" s="15">
        <v>206366</v>
      </c>
      <c r="L11" s="13">
        <f>SUM(B11:K11)</f>
        <v>1628222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1.255387430716753</v>
      </c>
      <c r="C16" s="22">
        <v>1.209107297695123</v>
      </c>
      <c r="D16" s="22">
        <v>1.069254891418036</v>
      </c>
      <c r="E16" s="22">
        <v>1.098327744593535</v>
      </c>
      <c r="F16" s="22">
        <v>1.188403355444703</v>
      </c>
      <c r="G16" s="22">
        <v>1.205299716772746</v>
      </c>
      <c r="H16" s="22">
        <v>1.114820104984134</v>
      </c>
      <c r="I16" s="22">
        <v>1.199635849816291</v>
      </c>
      <c r="J16" s="22">
        <v>1.263913724225895</v>
      </c>
      <c r="K16" s="22">
        <v>1.103253624033182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733664.15</v>
      </c>
      <c r="C18" s="25">
        <f aca="true" t="shared" si="2" ref="C18:K18">SUM(C19:C26)</f>
        <v>467181.6399999999</v>
      </c>
      <c r="D18" s="25">
        <f t="shared" si="2"/>
        <v>1469406.8500000003</v>
      </c>
      <c r="E18" s="25">
        <f t="shared" si="2"/>
        <v>1212496.45</v>
      </c>
      <c r="F18" s="25">
        <f t="shared" si="2"/>
        <v>1287330.3099999998</v>
      </c>
      <c r="G18" s="25">
        <f t="shared" si="2"/>
        <v>767444.7999999999</v>
      </c>
      <c r="H18" s="25">
        <f t="shared" si="2"/>
        <v>417877.31</v>
      </c>
      <c r="I18" s="25">
        <f t="shared" si="2"/>
        <v>546881.87</v>
      </c>
      <c r="J18" s="25">
        <f t="shared" si="2"/>
        <v>664785.0799999998</v>
      </c>
      <c r="K18" s="25">
        <f t="shared" si="2"/>
        <v>827873.7299999999</v>
      </c>
      <c r="L18" s="25">
        <f>SUM(B18:K18)</f>
        <v>8394942.19</v>
      </c>
      <c r="M18"/>
    </row>
    <row r="19" spans="1:13" ht="17.25" customHeight="1">
      <c r="A19" s="26" t="s">
        <v>24</v>
      </c>
      <c r="B19" s="61">
        <f>ROUND((B13+B14)*B7,2)</f>
        <v>580650.29</v>
      </c>
      <c r="C19" s="61">
        <f aca="true" t="shared" si="3" ref="C19:K19">ROUND((C13+C14)*C7,2)</f>
        <v>378119.24</v>
      </c>
      <c r="D19" s="61">
        <f t="shared" si="3"/>
        <v>1335939.59</v>
      </c>
      <c r="E19" s="61">
        <f t="shared" si="3"/>
        <v>1079701.2</v>
      </c>
      <c r="F19" s="61">
        <f t="shared" si="3"/>
        <v>1047720.24</v>
      </c>
      <c r="G19" s="61">
        <f t="shared" si="3"/>
        <v>615740.33</v>
      </c>
      <c r="H19" s="61">
        <f t="shared" si="3"/>
        <v>360624.33</v>
      </c>
      <c r="I19" s="61">
        <f t="shared" si="3"/>
        <v>446326.48</v>
      </c>
      <c r="J19" s="61">
        <f t="shared" si="3"/>
        <v>512513.6</v>
      </c>
      <c r="K19" s="61">
        <f t="shared" si="3"/>
        <v>731313.22</v>
      </c>
      <c r="L19" s="33">
        <f>SUM(B19:K19)</f>
        <v>7088648.5200000005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148290.79</v>
      </c>
      <c r="C20" s="33">
        <f t="shared" si="4"/>
        <v>79067.49</v>
      </c>
      <c r="D20" s="33">
        <f t="shared" si="4"/>
        <v>92520.35</v>
      </c>
      <c r="E20" s="33">
        <f t="shared" si="4"/>
        <v>106164.58</v>
      </c>
      <c r="F20" s="33">
        <f t="shared" si="4"/>
        <v>197394.01</v>
      </c>
      <c r="G20" s="33">
        <f t="shared" si="4"/>
        <v>126411.32</v>
      </c>
      <c r="H20" s="33">
        <f t="shared" si="4"/>
        <v>41406.92</v>
      </c>
      <c r="I20" s="33">
        <f t="shared" si="4"/>
        <v>89102.77</v>
      </c>
      <c r="J20" s="33">
        <f t="shared" si="4"/>
        <v>135259.37</v>
      </c>
      <c r="K20" s="33">
        <f t="shared" si="4"/>
        <v>75510.74</v>
      </c>
      <c r="L20" s="33">
        <f aca="true" t="shared" si="5" ref="L19:L26">SUM(B20:K20)</f>
        <v>1091128.34</v>
      </c>
      <c r="M20"/>
    </row>
    <row r="21" spans="1:13" ht="17.25" customHeight="1">
      <c r="A21" s="27" t="s">
        <v>26</v>
      </c>
      <c r="B21" s="33">
        <v>2269.46</v>
      </c>
      <c r="C21" s="33">
        <v>7849.17</v>
      </c>
      <c r="D21" s="33">
        <v>35837.94</v>
      </c>
      <c r="E21" s="33">
        <v>23313.99</v>
      </c>
      <c r="F21" s="33">
        <v>38895.66</v>
      </c>
      <c r="G21" s="33">
        <v>24233.26</v>
      </c>
      <c r="H21" s="33">
        <v>13777.55</v>
      </c>
      <c r="I21" s="33">
        <v>9196.89</v>
      </c>
      <c r="J21" s="33">
        <v>13117.13</v>
      </c>
      <c r="K21" s="33">
        <v>16884.39</v>
      </c>
      <c r="L21" s="33">
        <f t="shared" si="5"/>
        <v>185375.44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27" t="s">
        <v>76</v>
      </c>
      <c r="B24" s="33">
        <v>573.2</v>
      </c>
      <c r="C24" s="33">
        <v>366.66</v>
      </c>
      <c r="D24" s="33">
        <v>1151.03</v>
      </c>
      <c r="E24" s="33">
        <v>949.14</v>
      </c>
      <c r="F24" s="33">
        <v>1007.15</v>
      </c>
      <c r="G24" s="33">
        <v>601.04</v>
      </c>
      <c r="H24" s="33">
        <v>327.21</v>
      </c>
      <c r="I24" s="33">
        <v>427</v>
      </c>
      <c r="J24" s="33">
        <v>519.82</v>
      </c>
      <c r="K24" s="33">
        <v>647.46</v>
      </c>
      <c r="L24" s="33">
        <f t="shared" si="5"/>
        <v>6569.71</v>
      </c>
      <c r="M24"/>
    </row>
    <row r="25" spans="1:13" ht="17.25" customHeight="1">
      <c r="A25" s="27" t="s">
        <v>77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-124023.90000000001</v>
      </c>
      <c r="C29" s="33">
        <f t="shared" si="6"/>
        <v>-33085.26</v>
      </c>
      <c r="D29" s="33">
        <f t="shared" si="6"/>
        <v>-114837.9</v>
      </c>
      <c r="E29" s="33">
        <f t="shared" si="6"/>
        <v>-1033518.82</v>
      </c>
      <c r="F29" s="33">
        <f t="shared" si="6"/>
        <v>-72093.21</v>
      </c>
      <c r="G29" s="33">
        <f t="shared" si="6"/>
        <v>-52397.78</v>
      </c>
      <c r="H29" s="33">
        <f t="shared" si="6"/>
        <v>-41587.36</v>
      </c>
      <c r="I29" s="33">
        <f t="shared" si="6"/>
        <v>-42461.31000000003</v>
      </c>
      <c r="J29" s="33">
        <f t="shared" si="6"/>
        <v>-46199.729999999996</v>
      </c>
      <c r="K29" s="33">
        <f t="shared" si="6"/>
        <v>-64566.66</v>
      </c>
      <c r="L29" s="33">
        <f aca="true" t="shared" si="7" ref="L29:L36">SUM(B29:K29)</f>
        <v>-1624771.93</v>
      </c>
      <c r="M29"/>
    </row>
    <row r="30" spans="1:13" ht="18.75" customHeight="1">
      <c r="A30" s="27" t="s">
        <v>30</v>
      </c>
      <c r="B30" s="33">
        <f>B31+B32+B33+B34</f>
        <v>-29757.2</v>
      </c>
      <c r="C30" s="33">
        <f aca="true" t="shared" si="8" ref="C30:K30">C31+C32+C33+C34</f>
        <v>-31046.4</v>
      </c>
      <c r="D30" s="33">
        <f t="shared" si="8"/>
        <v>-95352.4</v>
      </c>
      <c r="E30" s="33">
        <f t="shared" si="8"/>
        <v>-64825.2</v>
      </c>
      <c r="F30" s="33">
        <f t="shared" si="8"/>
        <v>-66492.8</v>
      </c>
      <c r="G30" s="33">
        <f t="shared" si="8"/>
        <v>-49055.6</v>
      </c>
      <c r="H30" s="33">
        <f t="shared" si="8"/>
        <v>-24305.6</v>
      </c>
      <c r="I30" s="33">
        <f t="shared" si="8"/>
        <v>-39032.1</v>
      </c>
      <c r="J30" s="33">
        <f t="shared" si="8"/>
        <v>-43309.2</v>
      </c>
      <c r="K30" s="33">
        <f t="shared" si="8"/>
        <v>-60966.4</v>
      </c>
      <c r="L30" s="33">
        <f t="shared" si="7"/>
        <v>-504142.89999999997</v>
      </c>
      <c r="M30"/>
    </row>
    <row r="31" spans="1:13" s="36" customFormat="1" ht="18.75" customHeight="1">
      <c r="A31" s="34" t="s">
        <v>57</v>
      </c>
      <c r="B31" s="33">
        <f>-ROUND((B9)*$E$3,2)</f>
        <v>-29757.2</v>
      </c>
      <c r="C31" s="33">
        <f aca="true" t="shared" si="9" ref="C31:K31">-ROUND((C9)*$E$3,2)</f>
        <v>-31046.4</v>
      </c>
      <c r="D31" s="33">
        <f t="shared" si="9"/>
        <v>-95352.4</v>
      </c>
      <c r="E31" s="33">
        <f t="shared" si="9"/>
        <v>-64825.2</v>
      </c>
      <c r="F31" s="33">
        <f t="shared" si="9"/>
        <v>-66492.8</v>
      </c>
      <c r="G31" s="33">
        <f t="shared" si="9"/>
        <v>-49055.6</v>
      </c>
      <c r="H31" s="33">
        <f t="shared" si="9"/>
        <v>-24305.6</v>
      </c>
      <c r="I31" s="33">
        <f t="shared" si="9"/>
        <v>-26769.6</v>
      </c>
      <c r="J31" s="33">
        <f t="shared" si="9"/>
        <v>-43309.2</v>
      </c>
      <c r="K31" s="33">
        <f t="shared" si="9"/>
        <v>-60966.4</v>
      </c>
      <c r="L31" s="33">
        <f t="shared" si="7"/>
        <v>-491880.39999999997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-22.53</v>
      </c>
      <c r="J33" s="17">
        <v>0</v>
      </c>
      <c r="K33" s="17">
        <v>0</v>
      </c>
      <c r="L33" s="33">
        <f t="shared" si="7"/>
        <v>-22.53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-12239.97</v>
      </c>
      <c r="J34" s="17">
        <v>0</v>
      </c>
      <c r="K34" s="17">
        <v>0</v>
      </c>
      <c r="L34" s="33">
        <f t="shared" si="7"/>
        <v>-12239.97</v>
      </c>
      <c r="M34"/>
    </row>
    <row r="35" spans="1:13" s="36" customFormat="1" ht="18.75" customHeight="1">
      <c r="A35" s="27" t="s">
        <v>34</v>
      </c>
      <c r="B35" s="38">
        <f>SUM(B36:B47)</f>
        <v>-94266.70000000001</v>
      </c>
      <c r="C35" s="38">
        <f aca="true" t="shared" si="10" ref="C35:K35">SUM(C36:C47)</f>
        <v>-2038.86</v>
      </c>
      <c r="D35" s="38">
        <f t="shared" si="10"/>
        <v>-19485.5</v>
      </c>
      <c r="E35" s="38">
        <f t="shared" si="10"/>
        <v>-968693.62</v>
      </c>
      <c r="F35" s="38">
        <f t="shared" si="10"/>
        <v>-5600.41</v>
      </c>
      <c r="G35" s="38">
        <f t="shared" si="10"/>
        <v>-3342.18</v>
      </c>
      <c r="H35" s="38">
        <f t="shared" si="10"/>
        <v>-17281.760000000002</v>
      </c>
      <c r="I35" s="38">
        <f t="shared" si="10"/>
        <v>-3429.2100000000255</v>
      </c>
      <c r="J35" s="38">
        <f t="shared" si="10"/>
        <v>-2890.53</v>
      </c>
      <c r="K35" s="38">
        <f t="shared" si="10"/>
        <v>-3600.26</v>
      </c>
      <c r="L35" s="33">
        <f t="shared" si="7"/>
        <v>-1120629.0299999998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-12000</v>
      </c>
      <c r="E41" s="17">
        <v>0</v>
      </c>
      <c r="F41" s="17">
        <v>0</v>
      </c>
      <c r="G41" s="17">
        <v>0</v>
      </c>
      <c r="H41" s="17">
        <v>-6000</v>
      </c>
      <c r="I41" s="17">
        <v>-1000</v>
      </c>
      <c r="J41" s="17">
        <v>0</v>
      </c>
      <c r="K41" s="17">
        <v>0</v>
      </c>
      <c r="L41" s="30">
        <f t="shared" si="11"/>
        <v>-19000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-1085.03</v>
      </c>
      <c r="E42" s="17">
        <v>0</v>
      </c>
      <c r="F42" s="17">
        <v>0</v>
      </c>
      <c r="G42" s="17">
        <v>0</v>
      </c>
      <c r="H42" s="17">
        <v>-1013.73</v>
      </c>
      <c r="I42" s="17">
        <v>-54.84</v>
      </c>
      <c r="J42" s="17">
        <v>0</v>
      </c>
      <c r="K42" s="17">
        <v>0</v>
      </c>
      <c r="L42" s="30">
        <f t="shared" si="11"/>
        <v>-2153.6000000000004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436500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-958500</v>
      </c>
      <c r="F45" s="17">
        <v>0</v>
      </c>
      <c r="G45" s="17">
        <v>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-1395000</v>
      </c>
    </row>
    <row r="46" spans="1:12" ht="18.75" customHeight="1">
      <c r="A46" s="37" t="s">
        <v>73</v>
      </c>
      <c r="B46" s="17">
        <v>-3187.33</v>
      </c>
      <c r="C46" s="17">
        <v>-2038.86</v>
      </c>
      <c r="D46" s="17">
        <v>-6400.47</v>
      </c>
      <c r="E46" s="17">
        <v>-5277.8</v>
      </c>
      <c r="F46" s="17">
        <v>-5600.41</v>
      </c>
      <c r="G46" s="17">
        <v>-3342.18</v>
      </c>
      <c r="H46" s="17">
        <v>-1819.49</v>
      </c>
      <c r="I46" s="17">
        <v>-2374.37</v>
      </c>
      <c r="J46" s="17">
        <v>-2890.53</v>
      </c>
      <c r="K46" s="17">
        <v>-3600.26</v>
      </c>
      <c r="L46" s="30">
        <f t="shared" si="11"/>
        <v>-36531.700000000004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609640.25</v>
      </c>
      <c r="C50" s="41">
        <f>IF(C18+C29+C42+C51&lt;0,0,C18+C29+C51)</f>
        <v>434096.3799999999</v>
      </c>
      <c r="D50" s="41">
        <f>IF(D18+D29+D42+D51&lt;0,0,D18+D29+D51)</f>
        <v>1354568.9500000004</v>
      </c>
      <c r="E50" s="41">
        <f>IF(E18+E29+E42+E51&lt;0,0,E18+E29+E51)</f>
        <v>178977.63</v>
      </c>
      <c r="F50" s="41">
        <f>IF(F18+F29+F42+F51&lt;0,0,F18+F29+F51)</f>
        <v>1215237.0999999999</v>
      </c>
      <c r="G50" s="41">
        <f>IF(G18+G29+G42+G51&lt;0,0,G18+G29+G51)</f>
        <v>715047.0199999999</v>
      </c>
      <c r="H50" s="41">
        <f>IF(H18+H29+H42+H51&lt;0,0,H18+H29+H51)</f>
        <v>376289.95</v>
      </c>
      <c r="I50" s="41">
        <f>IF(I18+I29+I42+I51&lt;0,0,I18+I29+I51)</f>
        <v>504420.55999999994</v>
      </c>
      <c r="J50" s="41">
        <f>IF(J18+J29+J42+J51&lt;0,0,J18+J29+J51)</f>
        <v>618585.3499999999</v>
      </c>
      <c r="K50" s="41">
        <f>IF(K18+K29+K42+K51&lt;0,0,K18+K29+K51)</f>
        <v>763307.0699999998</v>
      </c>
      <c r="L50" s="42">
        <f>SUM(B50:K50)</f>
        <v>6770170.259999998</v>
      </c>
      <c r="M50" s="54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609640.25</v>
      </c>
      <c r="C56" s="41">
        <f aca="true" t="shared" si="12" ref="C56:J56">SUM(C57:C68)</f>
        <v>434096.38</v>
      </c>
      <c r="D56" s="41">
        <f t="shared" si="12"/>
        <v>1354568.95</v>
      </c>
      <c r="E56" s="41">
        <f t="shared" si="12"/>
        <v>178977.63</v>
      </c>
      <c r="F56" s="41">
        <f t="shared" si="12"/>
        <v>1215237.09</v>
      </c>
      <c r="G56" s="41">
        <f t="shared" si="12"/>
        <v>715047.01</v>
      </c>
      <c r="H56" s="41">
        <f t="shared" si="12"/>
        <v>376289.95</v>
      </c>
      <c r="I56" s="41">
        <f>SUM(I57:I71)</f>
        <v>504420.56</v>
      </c>
      <c r="J56" s="41">
        <f t="shared" si="12"/>
        <v>618585.35</v>
      </c>
      <c r="K56" s="41">
        <f>SUM(K57:K70)</f>
        <v>763307.0700000001</v>
      </c>
      <c r="L56" s="46">
        <f>SUM(B56:K56)</f>
        <v>6770170.239999999</v>
      </c>
      <c r="M56" s="40"/>
    </row>
    <row r="57" spans="1:13" ht="18.75" customHeight="1">
      <c r="A57" s="47" t="s">
        <v>50</v>
      </c>
      <c r="B57" s="48">
        <v>609640.25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609640.25</v>
      </c>
      <c r="M57" s="40"/>
    </row>
    <row r="58" spans="1:12" ht="18.75" customHeight="1">
      <c r="A58" s="47" t="s">
        <v>60</v>
      </c>
      <c r="B58" s="17">
        <v>0</v>
      </c>
      <c r="C58" s="48">
        <v>379009.55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379009.55</v>
      </c>
    </row>
    <row r="59" spans="1:12" ht="18.75" customHeight="1">
      <c r="A59" s="47" t="s">
        <v>61</v>
      </c>
      <c r="B59" s="17">
        <v>0</v>
      </c>
      <c r="C59" s="48">
        <v>55086.83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55086.83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1354568.95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1354568.95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178977.63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178977.63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1215237.09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1215237.09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715047.01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715047.01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376289.95</v>
      </c>
      <c r="I64" s="17">
        <v>0</v>
      </c>
      <c r="J64" s="17">
        <v>0</v>
      </c>
      <c r="K64" s="17">
        <v>0</v>
      </c>
      <c r="L64" s="46">
        <f t="shared" si="13"/>
        <v>376289.95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618585.35</v>
      </c>
      <c r="K66" s="17">
        <v>0</v>
      </c>
      <c r="L66" s="46">
        <f t="shared" si="13"/>
        <v>618585.35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435085.03</v>
      </c>
      <c r="L67" s="46">
        <f t="shared" si="13"/>
        <v>435085.03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328222.04</v>
      </c>
      <c r="L68" s="46">
        <f t="shared" si="13"/>
        <v>328222.04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504420.56</v>
      </c>
      <c r="J71" s="52">
        <v>0</v>
      </c>
      <c r="K71" s="52">
        <v>0</v>
      </c>
      <c r="L71" s="51">
        <f>SUM(B71:K71)</f>
        <v>504420.56</v>
      </c>
    </row>
    <row r="72" spans="1:12" ht="18" customHeight="1">
      <c r="A72" s="5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2022-03-30T19:29:56Z</dcterms:modified>
  <cp:category/>
  <cp:version/>
  <cp:contentType/>
  <cp:contentStatus/>
</cp:coreProperties>
</file>