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<sst xmlns="http://schemas.openxmlformats.org/spreadsheetml/2006/main" count="76" uniqueCount="75">
  <si>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</si>
  <si>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</si>
  <si>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</si>
  <si>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</si>
  <si>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</si>
  <si>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</si>
  <si>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</si>
  <si>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</si>
  <si>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</si>
  <si>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</si>
  <si>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</si>
  <si>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</si>
  <si>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</si>
  <si>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</si>
  <si>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</si>
  <si>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</si>
  <si>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</si>
  <si>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</si>
  <si>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</si>
  <si>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</si>
  <si>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</si>
  <si>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</si>
  <si>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</si>
  <si>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</si>
  <si>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</si>
  <si>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</si>
  <si>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</si>
  <si>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</si>
  <si>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</si>
  <si>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</si>
  <si>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</si>
  <si>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</si>
  <si>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</si>
  <si>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</si>
  <si>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</si>
  <si>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</si>
  <si>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</si>
  <si>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</si>
  <si>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</si>
  <si>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</si>
  <si>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</si>
  <si>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</si>
  <si>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</si>
  <si>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</si>
  <si>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</si>
  <si>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</si>
  <si>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</si>
  <si>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</si>
  <si>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</si>
  <si>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</si>
  <si>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</si>
  <si>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</si>
  <si>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</si>
  <si>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</si>
  <si>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</si>
  <si>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</si>
  <si>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</si>
  <si>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</si>
  <si>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</si>
  <si>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</si>
  <si>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</si>
  <si>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</si>
  <si>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</si>
  <si>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</si>
  <si>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</si>
  <si>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</si>
  <si>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</si>
  <si>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01/03/22 - VENCIMENTO 08/03/22</t>
  </si>
  <si>
    <t>4.6. Remuneração SMGO</t>
  </si>
  <si>
    <t>4.7. Remuneração Manutenção de Validadores</t>
  </si>
  <si>
    <t>4.8. Remuneração Comunicação de Dados por Chip</t>
  </si>
  <si>
    <t>2.1 Tarifa de Remuneração por Passageiro Transportado Combustível</t>
  </si>
  <si>
    <t>4.1. Pelo Transporte de Passageiros (1 x (2 + 2.1))</t>
  </si>
  <si>
    <t>4. Remuneração Bruta do Operador (4.1 + 4.2 + 4.3 + 4.4 + 4.5 + 4.6 + 4.7 + 4.8)</t>
  </si>
  <si>
    <t>5.2.10. Desconto do Saldo Remanescente de Investimento em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</si>
</sst>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42">
      <selection activeCell="A45" sqref="A4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49</v>
      </c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59" t="s">
        <v>47</v>
      </c>
    </row>
    <row r="5" spans="1:11" ht="43.5" customHeight="1">
      <c r="A5" s="59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9"/>
    </row>
    <row r="6" spans="1:11" ht="18.75" customHeight="1">
      <c r="A6" s="59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9"/>
    </row>
    <row r="7" spans="1:14" ht="16.5" customHeight="1">
      <c r="A7" s="13" t="s">
        <v>35</v>
      </c>
      <c r="B7" s="46">
        <f aca="true" t="shared" si="0" ref="B7:K7">B8+B11</f>
        <v>129774</v>
      </c>
      <c r="C7" s="46">
        <f t="shared" si="0"/>
        <v>102866</v>
      </c>
      <c r="D7" s="46">
        <f t="shared" si="0"/>
        <v>149571</v>
      </c>
      <c r="E7" s="46">
        <f t="shared" si="0"/>
        <v>72082</v>
      </c>
      <c r="F7" s="46">
        <f t="shared" si="0"/>
        <v>98460</v>
      </c>
      <c r="G7" s="46">
        <f t="shared" si="0"/>
        <v>109949</v>
      </c>
      <c r="H7" s="46">
        <f t="shared" si="0"/>
        <v>129600</v>
      </c>
      <c r="I7" s="46">
        <f t="shared" si="0"/>
        <v>164642</v>
      </c>
      <c r="J7" s="46">
        <f t="shared" si="0"/>
        <v>40286</v>
      </c>
      <c r="K7" s="46">
        <f t="shared" si="0"/>
        <v>997230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9887</v>
      </c>
      <c r="C8" s="44">
        <f t="shared" si="1"/>
        <v>8988</v>
      </c>
      <c r="D8" s="44">
        <f t="shared" si="1"/>
        <v>10925</v>
      </c>
      <c r="E8" s="44">
        <f t="shared" si="1"/>
        <v>5684</v>
      </c>
      <c r="F8" s="44">
        <f t="shared" si="1"/>
        <v>8070</v>
      </c>
      <c r="G8" s="44">
        <f t="shared" si="1"/>
        <v>5095</v>
      </c>
      <c r="H8" s="44">
        <f t="shared" si="1"/>
        <v>4893</v>
      </c>
      <c r="I8" s="44">
        <f t="shared" si="1"/>
        <v>10871</v>
      </c>
      <c r="J8" s="44">
        <f t="shared" si="1"/>
        <v>1411</v>
      </c>
      <c r="K8" s="37">
        <f>SUM(B8:J8)</f>
        <v>65824</v>
      </c>
      <c r="L8"/>
      <c r="M8"/>
      <c r="N8"/>
    </row>
    <row r="9" spans="1:14" ht="16.5" customHeight="1">
      <c r="A9" s="22" t="s">
        <v>33</v>
      </c>
      <c r="B9" s="44">
        <v>9868</v>
      </c>
      <c r="C9" s="44">
        <v>8979</v>
      </c>
      <c r="D9" s="44">
        <v>10920</v>
      </c>
      <c r="E9" s="44">
        <v>5653</v>
      </c>
      <c r="F9" s="44">
        <v>8061</v>
      </c>
      <c r="G9" s="44">
        <v>5093</v>
      </c>
      <c r="H9" s="44">
        <v>4893</v>
      </c>
      <c r="I9" s="44">
        <v>10833</v>
      </c>
      <c r="J9" s="44">
        <v>1411</v>
      </c>
      <c r="K9" s="37">
        <f>SUM(B9:J9)</f>
        <v>65711</v>
      </c>
      <c r="L9"/>
      <c r="M9"/>
      <c r="N9"/>
    </row>
    <row r="10" spans="1:14" ht="16.5" customHeight="1">
      <c r="A10" s="22" t="s">
        <v>32</v>
      </c>
      <c r="B10" s="44">
        <v>19</v>
      </c>
      <c r="C10" s="44">
        <v>9</v>
      </c>
      <c r="D10" s="44">
        <v>5</v>
      </c>
      <c r="E10" s="44">
        <v>31</v>
      </c>
      <c r="F10" s="44">
        <v>9</v>
      </c>
      <c r="G10" s="44">
        <v>2</v>
      </c>
      <c r="H10" s="44">
        <v>0</v>
      </c>
      <c r="I10" s="44">
        <v>38</v>
      </c>
      <c r="J10" s="44">
        <v>0</v>
      </c>
      <c r="K10" s="37">
        <f>SUM(B10:J10)</f>
        <v>113</v>
      </c>
      <c r="L10"/>
      <c r="M10"/>
      <c r="N10"/>
    </row>
    <row r="11" spans="1:14" ht="16.5" customHeight="1">
      <c r="A11" s="43" t="s">
        <v>31</v>
      </c>
      <c r="B11" s="42">
        <v>119887</v>
      </c>
      <c r="C11" s="42">
        <v>93878</v>
      </c>
      <c r="D11" s="42">
        <v>138646</v>
      </c>
      <c r="E11" s="42">
        <v>66398</v>
      </c>
      <c r="F11" s="42">
        <v>90390</v>
      </c>
      <c r="G11" s="42">
        <v>104854</v>
      </c>
      <c r="H11" s="42">
        <v>124707</v>
      </c>
      <c r="I11" s="42">
        <v>153771</v>
      </c>
      <c r="J11" s="42">
        <v>38875</v>
      </c>
      <c r="K11" s="37">
        <f>SUM(B11:J11)</f>
        <v>931406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1.209089228198999</v>
      </c>
      <c r="C16" s="38">
        <v>1.286999778551393</v>
      </c>
      <c r="D16" s="38">
        <v>1.073227276384963</v>
      </c>
      <c r="E16" s="38">
        <v>1.324701176419209</v>
      </c>
      <c r="F16" s="38">
        <v>1.113301832851334</v>
      </c>
      <c r="G16" s="38">
        <v>1.198523400810685</v>
      </c>
      <c r="H16" s="38">
        <v>1.129748615753892</v>
      </c>
      <c r="I16" s="38">
        <v>1.106205873765829</v>
      </c>
      <c r="J16" s="38">
        <v>1.151027500174715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SUM(B19:B26)</f>
        <v>630023.8200000001</v>
      </c>
      <c r="C18" s="35">
        <f aca="true" t="shared" si="2" ref="C18:J18">SUM(C19:C26)</f>
        <v>592457.3099999999</v>
      </c>
      <c r="D18" s="35">
        <f t="shared" si="2"/>
        <v>777884.4500000001</v>
      </c>
      <c r="E18" s="35">
        <f t="shared" si="2"/>
        <v>411593.23</v>
      </c>
      <c r="F18" s="35">
        <f t="shared" si="2"/>
        <v>497145.79</v>
      </c>
      <c r="G18" s="35">
        <f t="shared" si="2"/>
        <v>593411.87</v>
      </c>
      <c r="H18" s="35">
        <f t="shared" si="2"/>
        <v>534734.8599999999</v>
      </c>
      <c r="I18" s="35">
        <f t="shared" si="2"/>
        <v>677965.1799999999</v>
      </c>
      <c r="J18" s="35">
        <f t="shared" si="2"/>
        <v>188411.30000000002</v>
      </c>
      <c r="K18" s="35">
        <f>SUM(B18:J18)</f>
        <v>4903627.81</v>
      </c>
      <c r="L18"/>
      <c r="M18"/>
      <c r="N18"/>
    </row>
    <row r="19" spans="1:14" ht="16.5" customHeight="1">
      <c r="A19" s="18" t="s">
        <v>72</v>
      </c>
      <c r="B19" s="56">
        <f>ROUND((B13+B14)*B7,2)</f>
        <v>501342.92</v>
      </c>
      <c r="C19" s="56">
        <f aca="true" t="shared" si="3" ref="C19:J19">ROUND((C13+C14)*C7,2)</f>
        <v>436573.59</v>
      </c>
      <c r="D19" s="56">
        <f t="shared" si="3"/>
        <v>703701.64</v>
      </c>
      <c r="E19" s="56">
        <f t="shared" si="3"/>
        <v>294851.42</v>
      </c>
      <c r="F19" s="56">
        <f t="shared" si="3"/>
        <v>426213.65</v>
      </c>
      <c r="G19" s="56">
        <f t="shared" si="3"/>
        <v>480773.99</v>
      </c>
      <c r="H19" s="56">
        <f t="shared" si="3"/>
        <v>451215.36</v>
      </c>
      <c r="I19" s="56">
        <f t="shared" si="3"/>
        <v>579029.45</v>
      </c>
      <c r="J19" s="56">
        <f t="shared" si="3"/>
        <v>160314.11</v>
      </c>
      <c r="K19" s="30">
        <f>SUM(B19:J19)</f>
        <v>4034016.1299999994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104825.4</v>
      </c>
      <c r="C20" s="30">
        <f t="shared" si="4"/>
        <v>125296.52</v>
      </c>
      <c r="D20" s="30">
        <f t="shared" si="4"/>
        <v>51530.15</v>
      </c>
      <c r="E20" s="30">
        <f t="shared" si="4"/>
        <v>95738.6</v>
      </c>
      <c r="F20" s="30">
        <f t="shared" si="4"/>
        <v>48290.79</v>
      </c>
      <c r="G20" s="30">
        <f t="shared" si="4"/>
        <v>95444.89</v>
      </c>
      <c r="H20" s="30">
        <f t="shared" si="4"/>
        <v>58544.57</v>
      </c>
      <c r="I20" s="30">
        <f t="shared" si="4"/>
        <v>61496.33</v>
      </c>
      <c r="J20" s="30">
        <f t="shared" si="4"/>
        <v>24211.84</v>
      </c>
      <c r="K20" s="30">
        <f aca="true" t="shared" si="5" ref="K20:K26">SUM(B20:J20)</f>
        <v>665379.09</v>
      </c>
      <c r="L20"/>
      <c r="M20"/>
      <c r="N20"/>
    </row>
    <row r="21" spans="1:14" ht="16.5" customHeight="1">
      <c r="A21" s="18" t="s">
        <v>27</v>
      </c>
      <c r="B21" s="30">
        <v>20248.81</v>
      </c>
      <c r="C21" s="30">
        <v>25650.94</v>
      </c>
      <c r="D21" s="30">
        <v>29059.97</v>
      </c>
      <c r="E21" s="30">
        <v>16722.42</v>
      </c>
      <c r="F21" s="30">
        <v>19602.61</v>
      </c>
      <c r="G21" s="30">
        <v>15383.9</v>
      </c>
      <c r="H21" s="30">
        <v>20328.75</v>
      </c>
      <c r="I21" s="30">
        <v>32266.42</v>
      </c>
      <c r="J21" s="30">
        <v>7137.26</v>
      </c>
      <c r="K21" s="30">
        <f t="shared" si="5"/>
        <v>186401.08000000002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55" t="s">
        <v>68</v>
      </c>
      <c r="B24" s="30">
        <v>1088.38</v>
      </c>
      <c r="C24" s="30">
        <v>1023.4</v>
      </c>
      <c r="D24" s="30">
        <v>1343.64</v>
      </c>
      <c r="E24" s="30">
        <v>712.43</v>
      </c>
      <c r="F24" s="30">
        <v>858.63</v>
      </c>
      <c r="G24" s="30">
        <v>1025.72</v>
      </c>
      <c r="H24" s="30">
        <v>923.61</v>
      </c>
      <c r="I24" s="30">
        <v>1171.92</v>
      </c>
      <c r="J24" s="30">
        <v>324.89</v>
      </c>
      <c r="K24" s="30">
        <f t="shared" si="5"/>
        <v>8472.62</v>
      </c>
      <c r="L24"/>
      <c r="M24"/>
      <c r="N24"/>
    </row>
    <row r="25" spans="1:14" ht="16.5" customHeight="1">
      <c r="A25" s="55" t="s">
        <v>69</v>
      </c>
      <c r="B25" s="30">
        <v>746.31</v>
      </c>
      <c r="C25" s="30">
        <v>705.95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5430.450000000001</v>
      </c>
      <c r="L25"/>
      <c r="M25"/>
      <c r="N25"/>
    </row>
    <row r="26" spans="1:14" ht="16.5" customHeight="1">
      <c r="A26" s="55" t="s">
        <v>70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-49471.25</v>
      </c>
      <c r="C29" s="30">
        <f t="shared" si="6"/>
        <v>-45198.34</v>
      </c>
      <c r="D29" s="30">
        <f t="shared" si="6"/>
        <v>-75457.01000000001</v>
      </c>
      <c r="E29" s="30">
        <f t="shared" si="6"/>
        <v>-28834.78</v>
      </c>
      <c r="F29" s="30">
        <f t="shared" si="6"/>
        <v>-40242.94</v>
      </c>
      <c r="G29" s="30">
        <f t="shared" si="6"/>
        <v>-28112.84</v>
      </c>
      <c r="H29" s="30">
        <f t="shared" si="6"/>
        <v>-26665.06</v>
      </c>
      <c r="I29" s="30">
        <f t="shared" si="6"/>
        <v>-54181.799999999996</v>
      </c>
      <c r="J29" s="30">
        <f t="shared" si="6"/>
        <v>-13786.779999999999</v>
      </c>
      <c r="K29" s="30">
        <f aca="true" t="shared" si="7" ref="K29:K37">SUM(B29:J29)</f>
        <v>-361950.80000000005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-43419.2</v>
      </c>
      <c r="C30" s="30">
        <f t="shared" si="8"/>
        <v>-39507.6</v>
      </c>
      <c r="D30" s="30">
        <f t="shared" si="8"/>
        <v>-48048</v>
      </c>
      <c r="E30" s="30">
        <f t="shared" si="8"/>
        <v>-24873.2</v>
      </c>
      <c r="F30" s="30">
        <f t="shared" si="8"/>
        <v>-35468.4</v>
      </c>
      <c r="G30" s="30">
        <f t="shared" si="8"/>
        <v>-22409.2</v>
      </c>
      <c r="H30" s="30">
        <f t="shared" si="8"/>
        <v>-21529.2</v>
      </c>
      <c r="I30" s="30">
        <f t="shared" si="8"/>
        <v>-47665.2</v>
      </c>
      <c r="J30" s="30">
        <f t="shared" si="8"/>
        <v>-6208.4</v>
      </c>
      <c r="K30" s="30">
        <f t="shared" si="7"/>
        <v>-289128.4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-43419.2</v>
      </c>
      <c r="C31" s="30">
        <f aca="true" t="shared" si="9" ref="C31:J31">-ROUND((C9)*$E$3,2)</f>
        <v>-39507.6</v>
      </c>
      <c r="D31" s="30">
        <f t="shared" si="9"/>
        <v>-48048</v>
      </c>
      <c r="E31" s="30">
        <f t="shared" si="9"/>
        <v>-24873.2</v>
      </c>
      <c r="F31" s="30">
        <f t="shared" si="9"/>
        <v>-35468.4</v>
      </c>
      <c r="G31" s="30">
        <f t="shared" si="9"/>
        <v>-22409.2</v>
      </c>
      <c r="H31" s="30">
        <f t="shared" si="9"/>
        <v>-21529.2</v>
      </c>
      <c r="I31" s="30">
        <f t="shared" si="9"/>
        <v>-47665.2</v>
      </c>
      <c r="J31" s="30">
        <f t="shared" si="9"/>
        <v>-6208.4</v>
      </c>
      <c r="K31" s="30">
        <f t="shared" si="7"/>
        <v>-289128.4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-6052.05</v>
      </c>
      <c r="C35" s="27">
        <f t="shared" si="10"/>
        <v>-5690.74</v>
      </c>
      <c r="D35" s="27">
        <f t="shared" si="10"/>
        <v>-27409.010000000002</v>
      </c>
      <c r="E35" s="27">
        <f t="shared" si="10"/>
        <v>-3961.58</v>
      </c>
      <c r="F35" s="27">
        <f t="shared" si="10"/>
        <v>-4774.54</v>
      </c>
      <c r="G35" s="27">
        <f t="shared" si="10"/>
        <v>-5703.64</v>
      </c>
      <c r="H35" s="27">
        <f t="shared" si="10"/>
        <v>-5135.86</v>
      </c>
      <c r="I35" s="27">
        <f t="shared" si="10"/>
        <v>-6516.6</v>
      </c>
      <c r="J35" s="27">
        <f t="shared" si="10"/>
        <v>-7578.38</v>
      </c>
      <c r="K35" s="30">
        <f t="shared" si="7"/>
        <v>-72822.40000000001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74</v>
      </c>
      <c r="B45" s="17">
        <v>-6052.05</v>
      </c>
      <c r="C45" s="17">
        <v>-5690.74</v>
      </c>
      <c r="D45" s="17">
        <v>-7471.51</v>
      </c>
      <c r="E45" s="17">
        <v>-3961.58</v>
      </c>
      <c r="F45" s="17">
        <v>-4774.54</v>
      </c>
      <c r="G45" s="17">
        <v>-5703.64</v>
      </c>
      <c r="H45" s="17">
        <v>-5135.86</v>
      </c>
      <c r="I45" s="17">
        <v>-6516.6</v>
      </c>
      <c r="J45" s="17">
        <v>-1806.58</v>
      </c>
      <c r="K45" s="17">
        <f>SUM(B45:J45)</f>
        <v>-47113.100000000006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580552.5700000001</v>
      </c>
      <c r="C49" s="27">
        <f t="shared" si="11"/>
        <v>547258.97</v>
      </c>
      <c r="D49" s="27">
        <f t="shared" si="11"/>
        <v>702427.4400000001</v>
      </c>
      <c r="E49" s="27">
        <f t="shared" si="11"/>
        <v>382758.44999999995</v>
      </c>
      <c r="F49" s="27">
        <f t="shared" si="11"/>
        <v>456902.85</v>
      </c>
      <c r="G49" s="27">
        <f t="shared" si="11"/>
        <v>565299.03</v>
      </c>
      <c r="H49" s="27">
        <f t="shared" si="11"/>
        <v>508069.7999999999</v>
      </c>
      <c r="I49" s="27">
        <f t="shared" si="11"/>
        <v>623783.3799999999</v>
      </c>
      <c r="J49" s="27">
        <f t="shared" si="11"/>
        <v>174624.52000000002</v>
      </c>
      <c r="K49" s="20">
        <f>SUM(B49:J49)</f>
        <v>4541677.01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580552.5700000001</v>
      </c>
      <c r="C55" s="10">
        <f t="shared" si="13"/>
        <v>547258.97</v>
      </c>
      <c r="D55" s="10">
        <f t="shared" si="13"/>
        <v>702427.44</v>
      </c>
      <c r="E55" s="10">
        <f t="shared" si="13"/>
        <v>382758.45</v>
      </c>
      <c r="F55" s="10">
        <f t="shared" si="13"/>
        <v>456902.84</v>
      </c>
      <c r="G55" s="10">
        <f t="shared" si="13"/>
        <v>565299.03</v>
      </c>
      <c r="H55" s="10">
        <f t="shared" si="13"/>
        <v>508069.8</v>
      </c>
      <c r="I55" s="10">
        <f>SUM(I56:I68)</f>
        <v>623783.37</v>
      </c>
      <c r="J55" s="10">
        <f t="shared" si="13"/>
        <v>174624.52</v>
      </c>
      <c r="K55" s="5">
        <f>SUM(K56:K68)</f>
        <v>4541676.989999999</v>
      </c>
      <c r="L55" s="9"/>
    </row>
    <row r="56" spans="1:11" ht="16.5" customHeight="1">
      <c r="A56" s="7" t="s">
        <v>58</v>
      </c>
      <c r="B56" s="8">
        <v>507867.39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507867.39</v>
      </c>
    </row>
    <row r="57" spans="1:11" ht="16.5" customHeight="1">
      <c r="A57" s="7" t="s">
        <v>59</v>
      </c>
      <c r="B57" s="8">
        <v>72685.18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72685.18</v>
      </c>
    </row>
    <row r="58" spans="1:11" ht="16.5" customHeight="1">
      <c r="A58" s="7" t="s">
        <v>4</v>
      </c>
      <c r="B58" s="6">
        <v>0</v>
      </c>
      <c r="C58" s="8">
        <v>547258.97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547258.97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702427.44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702427.44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382758.45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382758.45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456902.84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456902.84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565299.03</v>
      </c>
      <c r="H62" s="6">
        <v>0</v>
      </c>
      <c r="I62" s="6">
        <v>0</v>
      </c>
      <c r="J62" s="6">
        <v>0</v>
      </c>
      <c r="K62" s="5">
        <f t="shared" si="14"/>
        <v>565299.03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508069.8</v>
      </c>
      <c r="I63" s="6">
        <v>0</v>
      </c>
      <c r="J63" s="6">
        <v>0</v>
      </c>
      <c r="K63" s="5">
        <f t="shared" si="14"/>
        <v>508069.8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220008.39</v>
      </c>
      <c r="J65" s="6">
        <v>0</v>
      </c>
      <c r="K65" s="5">
        <f t="shared" si="14"/>
        <v>220008.39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403774.98</v>
      </c>
      <c r="J66" s="6">
        <v>0</v>
      </c>
      <c r="K66" s="5">
        <f t="shared" si="14"/>
        <v>403774.98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174624.52</v>
      </c>
      <c r="K67" s="5">
        <f t="shared" si="14"/>
        <v>174624.52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2022-03-09T20:28:41Z</dcterms:modified>
  <cp:category/>
  <cp:version/>
  <cp:contentType/>
  <cp:contentStatus/>
</cp:coreProperties>
</file>