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<sst xmlns="http://schemas.openxmlformats.org/spreadsheetml/2006/main" count="76" uniqueCount="75">
  <si>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</si>
  <si>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</si>
  <si>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</si>
  <si>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</si>
  <si>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</si>
  <si>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</si>
  <si>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</si>
  <si>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</si>
  <si>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</si>
  <si>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</si>
  <si>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</si>
  <si>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</si>
  <si>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</si>
  <si>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</si>
  <si>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</si>
  <si>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</si>
  <si>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</si>
  <si>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</si>
  <si>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</si>
  <si>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</si>
  <si>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</si>
  <si>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</si>
  <si>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</si>
  <si>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</si>
  <si>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</si>
  <si>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</si>
  <si>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</si>
  <si>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</si>
  <si>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</si>
  <si>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</si>
  <si>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</si>
  <si>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</si>
  <si>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</si>
  <si>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</si>
  <si>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</si>
  <si>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</si>
  <si>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</si>
  <si>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</si>
  <si>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</si>
  <si>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</si>
  <si>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</si>
  <si>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</si>
  <si>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</si>
  <si>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</si>
  <si>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</si>
  <si>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</si>
  <si>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</si>
  <si>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</si>
  <si>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</si>
  <si>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</si>
  <si>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</si>
  <si>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</si>
  <si>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</si>
  <si>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</si>
  <si>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</si>
  <si>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</si>
  <si>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</si>
  <si>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</si>
  <si>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</si>
  <si>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</si>
  <si>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</si>
  <si>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</si>
  <si>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</si>
  <si>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</si>
  <si>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</si>
  <si>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</si>
  <si>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</si>
  <si>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13/03/22 - VENCIMENTO 18/03/22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</si>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</sst>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92827</v>
      </c>
      <c r="C7" s="46">
        <f t="shared" si="0"/>
        <v>66897</v>
      </c>
      <c r="D7" s="46">
        <f t="shared" si="0"/>
        <v>97632</v>
      </c>
      <c r="E7" s="46">
        <f t="shared" si="0"/>
        <v>49203</v>
      </c>
      <c r="F7" s="46">
        <f t="shared" si="0"/>
        <v>73090</v>
      </c>
      <c r="G7" s="46">
        <f t="shared" si="0"/>
        <v>73758</v>
      </c>
      <c r="H7" s="46">
        <f t="shared" si="0"/>
        <v>93118</v>
      </c>
      <c r="I7" s="46">
        <f t="shared" si="0"/>
        <v>119508</v>
      </c>
      <c r="J7" s="46">
        <f t="shared" si="0"/>
        <v>27242</v>
      </c>
      <c r="K7" s="46">
        <f t="shared" si="0"/>
        <v>693275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8448</v>
      </c>
      <c r="C8" s="44">
        <f t="shared" si="1"/>
        <v>7379</v>
      </c>
      <c r="D8" s="44">
        <f t="shared" si="1"/>
        <v>8939</v>
      </c>
      <c r="E8" s="44">
        <f t="shared" si="1"/>
        <v>5025</v>
      </c>
      <c r="F8" s="44">
        <f t="shared" si="1"/>
        <v>6386</v>
      </c>
      <c r="G8" s="44">
        <f t="shared" si="1"/>
        <v>3938</v>
      </c>
      <c r="H8" s="44">
        <f t="shared" si="1"/>
        <v>4153</v>
      </c>
      <c r="I8" s="44">
        <f t="shared" si="1"/>
        <v>9678</v>
      </c>
      <c r="J8" s="44">
        <f t="shared" si="1"/>
        <v>1200</v>
      </c>
      <c r="K8" s="37">
        <f>SUM(B8:J8)</f>
        <v>55146</v>
      </c>
      <c r="L8"/>
      <c r="M8"/>
      <c r="N8"/>
    </row>
    <row r="9" spans="1:14" ht="16.5" customHeight="1">
      <c r="A9" s="22" t="s">
        <v>33</v>
      </c>
      <c r="B9" s="44">
        <v>8433</v>
      </c>
      <c r="C9" s="44">
        <v>7377</v>
      </c>
      <c r="D9" s="44">
        <v>8936</v>
      </c>
      <c r="E9" s="44">
        <v>4996</v>
      </c>
      <c r="F9" s="44">
        <v>6377</v>
      </c>
      <c r="G9" s="44">
        <v>3937</v>
      </c>
      <c r="H9" s="44">
        <v>4153</v>
      </c>
      <c r="I9" s="44">
        <v>9644</v>
      </c>
      <c r="J9" s="44">
        <v>1200</v>
      </c>
      <c r="K9" s="37">
        <f>SUM(B9:J9)</f>
        <v>55053</v>
      </c>
      <c r="L9"/>
      <c r="M9"/>
      <c r="N9"/>
    </row>
    <row r="10" spans="1:14" ht="16.5" customHeight="1">
      <c r="A10" s="22" t="s">
        <v>32</v>
      </c>
      <c r="B10" s="44">
        <v>15</v>
      </c>
      <c r="C10" s="44">
        <v>2</v>
      </c>
      <c r="D10" s="44">
        <v>3</v>
      </c>
      <c r="E10" s="44">
        <v>29</v>
      </c>
      <c r="F10" s="44">
        <v>9</v>
      </c>
      <c r="G10" s="44">
        <v>1</v>
      </c>
      <c r="H10" s="44">
        <v>0</v>
      </c>
      <c r="I10" s="44">
        <v>34</v>
      </c>
      <c r="J10" s="44">
        <v>0</v>
      </c>
      <c r="K10" s="37">
        <f>SUM(B10:J10)</f>
        <v>93</v>
      </c>
      <c r="L10"/>
      <c r="M10"/>
      <c r="N10"/>
    </row>
    <row r="11" spans="1:14" ht="16.5" customHeight="1">
      <c r="A11" s="43" t="s">
        <v>31</v>
      </c>
      <c r="B11" s="42">
        <v>84379</v>
      </c>
      <c r="C11" s="42">
        <v>59518</v>
      </c>
      <c r="D11" s="42">
        <v>88693</v>
      </c>
      <c r="E11" s="42">
        <v>44178</v>
      </c>
      <c r="F11" s="42">
        <v>66704</v>
      </c>
      <c r="G11" s="42">
        <v>69820</v>
      </c>
      <c r="H11" s="42">
        <v>88965</v>
      </c>
      <c r="I11" s="42">
        <v>109830</v>
      </c>
      <c r="J11" s="42">
        <v>26042</v>
      </c>
      <c r="K11" s="37">
        <f>SUM(B11:J11)</f>
        <v>638129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1.101142900991176</v>
      </c>
      <c r="C16" s="38">
        <v>1.233489496811085</v>
      </c>
      <c r="D16" s="38">
        <v>1.026999427062539</v>
      </c>
      <c r="E16" s="38">
        <v>1.227247529203717</v>
      </c>
      <c r="F16" s="38">
        <v>1.070997865044566</v>
      </c>
      <c r="G16" s="38">
        <v>1.138744669302699</v>
      </c>
      <c r="H16" s="38">
        <v>1.075027915699294</v>
      </c>
      <c r="I16" s="38">
        <v>1.049010078929174</v>
      </c>
      <c r="J16" s="38">
        <v>1.049641846709888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413382.61000000004</v>
      </c>
      <c r="C18" s="35">
        <f aca="true" t="shared" si="2" ref="C18:J18">SUM(C19:C26)</f>
        <v>373487.79</v>
      </c>
      <c r="D18" s="35">
        <f t="shared" si="2"/>
        <v>486833.64</v>
      </c>
      <c r="E18" s="35">
        <f t="shared" si="2"/>
        <v>264983.47</v>
      </c>
      <c r="F18" s="35">
        <f t="shared" si="2"/>
        <v>356321.49999999994</v>
      </c>
      <c r="G18" s="35">
        <f t="shared" si="2"/>
        <v>378067.57</v>
      </c>
      <c r="H18" s="35">
        <f t="shared" si="2"/>
        <v>370357.18000000005</v>
      </c>
      <c r="I18" s="35">
        <f t="shared" si="2"/>
        <v>471093.77999999997</v>
      </c>
      <c r="J18" s="35">
        <f t="shared" si="2"/>
        <v>117714.10999999999</v>
      </c>
      <c r="K18" s="35">
        <f>SUM(B18:J18)</f>
        <v>3232241.65</v>
      </c>
      <c r="L18"/>
      <c r="M18"/>
      <c r="N18"/>
    </row>
    <row r="19" spans="1:14" ht="16.5" customHeight="1">
      <c r="A19" s="18" t="s">
        <v>71</v>
      </c>
      <c r="B19" s="60">
        <f>ROUND((B13+B14)*B7,2)</f>
        <v>358609.27</v>
      </c>
      <c r="C19" s="60">
        <f aca="true" t="shared" si="3" ref="C19:J19">ROUND((C13+C14)*C7,2)</f>
        <v>283917.56</v>
      </c>
      <c r="D19" s="60">
        <f t="shared" si="3"/>
        <v>459339.03</v>
      </c>
      <c r="E19" s="60">
        <f t="shared" si="3"/>
        <v>201264.87</v>
      </c>
      <c r="F19" s="60">
        <f t="shared" si="3"/>
        <v>316391.99</v>
      </c>
      <c r="G19" s="60">
        <f t="shared" si="3"/>
        <v>322521.61</v>
      </c>
      <c r="H19" s="60">
        <f t="shared" si="3"/>
        <v>324199.63</v>
      </c>
      <c r="I19" s="60">
        <f t="shared" si="3"/>
        <v>420297.69</v>
      </c>
      <c r="J19" s="60">
        <f t="shared" si="3"/>
        <v>108406.81</v>
      </c>
      <c r="K19" s="30">
        <f>SUM(B19:J19)</f>
        <v>2794948.46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36270.78</v>
      </c>
      <c r="C20" s="30">
        <f t="shared" si="4"/>
        <v>66291.77</v>
      </c>
      <c r="D20" s="30">
        <f t="shared" si="4"/>
        <v>12401.89</v>
      </c>
      <c r="E20" s="30">
        <f t="shared" si="4"/>
        <v>45736.94</v>
      </c>
      <c r="F20" s="30">
        <f t="shared" si="4"/>
        <v>22463.16</v>
      </c>
      <c r="G20" s="30">
        <f t="shared" si="4"/>
        <v>44748.15</v>
      </c>
      <c r="H20" s="30">
        <f t="shared" si="4"/>
        <v>24324.02</v>
      </c>
      <c r="I20" s="30">
        <f t="shared" si="4"/>
        <v>20598.82</v>
      </c>
      <c r="J20" s="30">
        <f t="shared" si="4"/>
        <v>5381.51</v>
      </c>
      <c r="K20" s="30">
        <f aca="true" t="shared" si="5" ref="K18:K26">SUM(B20:J20)</f>
        <v>278217.04</v>
      </c>
      <c r="L20"/>
      <c r="M20"/>
      <c r="N20"/>
    </row>
    <row r="21" spans="1:14" ht="16.5" customHeight="1">
      <c r="A21" s="18" t="s">
        <v>27</v>
      </c>
      <c r="B21" s="30">
        <v>14923.1</v>
      </c>
      <c r="C21" s="30">
        <v>18407.43</v>
      </c>
      <c r="D21" s="30">
        <v>21592.85</v>
      </c>
      <c r="E21" s="30">
        <v>13733.36</v>
      </c>
      <c r="F21" s="30">
        <v>14371.91</v>
      </c>
      <c r="G21" s="30">
        <v>9044.42</v>
      </c>
      <c r="H21" s="30">
        <v>17159.5</v>
      </c>
      <c r="I21" s="30">
        <v>24987.16</v>
      </c>
      <c r="J21" s="30">
        <v>7200.91</v>
      </c>
      <c r="K21" s="30">
        <f t="shared" si="5"/>
        <v>141420.63999999998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1060.53</v>
      </c>
      <c r="C24" s="30">
        <v>958.42</v>
      </c>
      <c r="D24" s="30">
        <v>1250.82</v>
      </c>
      <c r="E24" s="30">
        <v>679.94</v>
      </c>
      <c r="F24" s="30">
        <v>914.33</v>
      </c>
      <c r="G24" s="30">
        <v>970.02</v>
      </c>
      <c r="H24" s="30">
        <v>951.46</v>
      </c>
      <c r="I24" s="30">
        <v>1209.05</v>
      </c>
      <c r="J24" s="30">
        <v>301.68</v>
      </c>
      <c r="K24" s="30">
        <f t="shared" si="5"/>
        <v>8296.25</v>
      </c>
      <c r="L24"/>
      <c r="M24"/>
      <c r="N24"/>
    </row>
    <row r="25" spans="1:14" ht="16.5" customHeight="1">
      <c r="A25" s="61" t="s">
        <v>73</v>
      </c>
      <c r="B25" s="30">
        <v>746.93</v>
      </c>
      <c r="C25" s="30">
        <v>705.7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5430.82</v>
      </c>
      <c r="L25"/>
      <c r="M25"/>
      <c r="N25"/>
    </row>
    <row r="26" spans="1:14" ht="16.5" customHeight="1">
      <c r="A26" s="61" t="s">
        <v>74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-43002.399999999994</v>
      </c>
      <c r="C29" s="30">
        <f t="shared" si="6"/>
        <v>-37788.22</v>
      </c>
      <c r="D29" s="30">
        <f t="shared" si="6"/>
        <v>-66211.25</v>
      </c>
      <c r="E29" s="30">
        <f t="shared" si="6"/>
        <v>-25763.32</v>
      </c>
      <c r="F29" s="30">
        <f t="shared" si="6"/>
        <v>-33143.04</v>
      </c>
      <c r="G29" s="30">
        <f t="shared" si="6"/>
        <v>-22716.739999999998</v>
      </c>
      <c r="H29" s="30">
        <f t="shared" si="6"/>
        <v>-23563.91</v>
      </c>
      <c r="I29" s="30">
        <f t="shared" si="6"/>
        <v>-49156.67</v>
      </c>
      <c r="J29" s="30">
        <f t="shared" si="6"/>
        <v>-12729.34</v>
      </c>
      <c r="K29" s="30">
        <f aca="true" t="shared" si="7" ref="K29:K37">SUM(B29:J29)</f>
        <v>-314074.89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-37105.2</v>
      </c>
      <c r="C30" s="30">
        <f t="shared" si="8"/>
        <v>-32458.8</v>
      </c>
      <c r="D30" s="30">
        <f t="shared" si="8"/>
        <v>-39318.4</v>
      </c>
      <c r="E30" s="30">
        <f t="shared" si="8"/>
        <v>-21982.4</v>
      </c>
      <c r="F30" s="30">
        <f t="shared" si="8"/>
        <v>-28058.8</v>
      </c>
      <c r="G30" s="30">
        <f t="shared" si="8"/>
        <v>-17322.8</v>
      </c>
      <c r="H30" s="30">
        <f t="shared" si="8"/>
        <v>-18273.2</v>
      </c>
      <c r="I30" s="30">
        <f t="shared" si="8"/>
        <v>-42433.6</v>
      </c>
      <c r="J30" s="30">
        <f t="shared" si="8"/>
        <v>-5280</v>
      </c>
      <c r="K30" s="30">
        <f t="shared" si="7"/>
        <v>-242233.19999999998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-37105.2</v>
      </c>
      <c r="C31" s="30">
        <f aca="true" t="shared" si="9" ref="C31:J31">-ROUND((C9)*$E$3,2)</f>
        <v>-32458.8</v>
      </c>
      <c r="D31" s="30">
        <f t="shared" si="9"/>
        <v>-39318.4</v>
      </c>
      <c r="E31" s="30">
        <f t="shared" si="9"/>
        <v>-21982.4</v>
      </c>
      <c r="F31" s="30">
        <f t="shared" si="9"/>
        <v>-28058.8</v>
      </c>
      <c r="G31" s="30">
        <f t="shared" si="9"/>
        <v>-17322.8</v>
      </c>
      <c r="H31" s="30">
        <f t="shared" si="9"/>
        <v>-18273.2</v>
      </c>
      <c r="I31" s="30">
        <f t="shared" si="9"/>
        <v>-42433.6</v>
      </c>
      <c r="J31" s="30">
        <f t="shared" si="9"/>
        <v>-5280</v>
      </c>
      <c r="K31" s="30">
        <f t="shared" si="7"/>
        <v>-242233.19999999998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-5897.2</v>
      </c>
      <c r="C35" s="27">
        <f t="shared" si="10"/>
        <v>-5329.42</v>
      </c>
      <c r="D35" s="27">
        <f t="shared" si="10"/>
        <v>-26892.85</v>
      </c>
      <c r="E35" s="27">
        <f t="shared" si="10"/>
        <v>-3780.92</v>
      </c>
      <c r="F35" s="27">
        <f t="shared" si="10"/>
        <v>-5084.24</v>
      </c>
      <c r="G35" s="27">
        <f t="shared" si="10"/>
        <v>-5393.94</v>
      </c>
      <c r="H35" s="27">
        <f t="shared" si="10"/>
        <v>-5290.71</v>
      </c>
      <c r="I35" s="27">
        <f t="shared" si="10"/>
        <v>-6723.07</v>
      </c>
      <c r="J35" s="27">
        <f t="shared" si="10"/>
        <v>-7449.34</v>
      </c>
      <c r="K35" s="30">
        <f t="shared" si="7"/>
        <v>-71841.69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68</v>
      </c>
      <c r="B45" s="17">
        <v>-5897.2</v>
      </c>
      <c r="C45" s="17">
        <v>-5329.42</v>
      </c>
      <c r="D45" s="17">
        <v>-6955.35</v>
      </c>
      <c r="E45" s="17">
        <v>-3780.92</v>
      </c>
      <c r="F45" s="17">
        <v>-5084.24</v>
      </c>
      <c r="G45" s="17">
        <v>-5393.94</v>
      </c>
      <c r="H45" s="17">
        <v>-5290.71</v>
      </c>
      <c r="I45" s="17">
        <v>-6723.07</v>
      </c>
      <c r="J45" s="17">
        <v>-1677.54</v>
      </c>
      <c r="K45" s="17">
        <f>SUM(B45:J45)</f>
        <v>-46132.39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370380.2100000001</v>
      </c>
      <c r="C49" s="27">
        <f>IF(C18+C29+C50&lt;0,0,C18+C29+C50)</f>
        <v>335699.56999999995</v>
      </c>
      <c r="D49" s="27">
        <f>IF(D18+D29+D50&lt;0,0,D18+D29+D50)</f>
        <v>420622.39</v>
      </c>
      <c r="E49" s="27">
        <f>IF(E18+E29+E50&lt;0,0,E18+E29+E50)</f>
        <v>239220.14999999997</v>
      </c>
      <c r="F49" s="27">
        <f>IF(F18+F29+F50&lt;0,0,F18+F29+F50)</f>
        <v>323178.45999999996</v>
      </c>
      <c r="G49" s="27">
        <f>IF(G18+G29+G50&lt;0,0,G18+G29+G50)</f>
        <v>355350.83</v>
      </c>
      <c r="H49" s="27">
        <f>IF(H18+H29+H50&lt;0,0,H18+H29+H50)</f>
        <v>346793.2700000001</v>
      </c>
      <c r="I49" s="27">
        <f>IF(I18+I29+I50&lt;0,0,I18+I29+I50)</f>
        <v>421937.11</v>
      </c>
      <c r="J49" s="27">
        <f>IF(J18+J29+J50&lt;0,0,J18+J29+J50)</f>
        <v>104984.76999999999</v>
      </c>
      <c r="K49" s="20">
        <f>SUM(B49:J49)</f>
        <v>2918166.76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370380.2</v>
      </c>
      <c r="C55" s="10">
        <f t="shared" si="11"/>
        <v>335699.57</v>
      </c>
      <c r="D55" s="10">
        <f t="shared" si="11"/>
        <v>420622.39</v>
      </c>
      <c r="E55" s="10">
        <f t="shared" si="11"/>
        <v>239220.16</v>
      </c>
      <c r="F55" s="10">
        <f t="shared" si="11"/>
        <v>323178.46</v>
      </c>
      <c r="G55" s="10">
        <f t="shared" si="11"/>
        <v>355350.83</v>
      </c>
      <c r="H55" s="10">
        <f t="shared" si="11"/>
        <v>346793.27</v>
      </c>
      <c r="I55" s="10">
        <f>SUM(I56:I68)</f>
        <v>421937.1</v>
      </c>
      <c r="J55" s="10">
        <f t="shared" si="11"/>
        <v>104984.78</v>
      </c>
      <c r="K55" s="5">
        <f>SUM(K56:K68)</f>
        <v>2918166.7599999993</v>
      </c>
      <c r="L55" s="9"/>
    </row>
    <row r="56" spans="1:11" ht="16.5" customHeight="1">
      <c r="A56" s="7" t="s">
        <v>58</v>
      </c>
      <c r="B56" s="8">
        <v>323008.57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323008.57</v>
      </c>
    </row>
    <row r="57" spans="1:11" ht="16.5" customHeight="1">
      <c r="A57" s="7" t="s">
        <v>59</v>
      </c>
      <c r="B57" s="8">
        <v>47371.63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47371.63</v>
      </c>
    </row>
    <row r="58" spans="1:11" ht="16.5" customHeight="1">
      <c r="A58" s="7" t="s">
        <v>4</v>
      </c>
      <c r="B58" s="6">
        <v>0</v>
      </c>
      <c r="C58" s="8">
        <v>335699.57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335699.57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420622.39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420622.39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239220.16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239220.16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323178.46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323178.46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355350.83</v>
      </c>
      <c r="H62" s="6">
        <v>0</v>
      </c>
      <c r="I62" s="6">
        <v>0</v>
      </c>
      <c r="J62" s="6">
        <v>0</v>
      </c>
      <c r="K62" s="5">
        <f t="shared" si="12"/>
        <v>355350.83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346793.27</v>
      </c>
      <c r="I63" s="6">
        <v>0</v>
      </c>
      <c r="J63" s="6">
        <v>0</v>
      </c>
      <c r="K63" s="5">
        <f t="shared" si="12"/>
        <v>346793.27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143880.55</v>
      </c>
      <c r="J65" s="6">
        <v>0</v>
      </c>
      <c r="K65" s="5">
        <f t="shared" si="12"/>
        <v>143880.55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278056.55</v>
      </c>
      <c r="J66" s="6">
        <v>0</v>
      </c>
      <c r="K66" s="5">
        <f t="shared" si="12"/>
        <v>278056.55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104984.78</v>
      </c>
      <c r="K67" s="5">
        <f t="shared" si="12"/>
        <v>104984.78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2022-03-17T19:58:03Z</dcterms:modified>
  <cp:category/>
  <cp:version/>
  <cp:contentType/>
  <cp:contentStatus/>
</cp:coreProperties>
</file>