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<sst xmlns="http://schemas.openxmlformats.org/spreadsheetml/2006/main" count="76" uniqueCount="75">
  <si>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</si>
  <si>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</si>
  <si>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</si>
  <si>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</si>
  <si>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</si>
  <si>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</si>
  <si>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</si>
  <si>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</si>
  <si>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</si>
  <si>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</si>
  <si>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</si>
  <si>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</si>
  <si>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</si>
  <si>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</si>
  <si>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</si>
  <si>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</si>
  <si>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</si>
  <si>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</si>
  <si>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</si>
  <si>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</si>
  <si>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</si>
  <si>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</si>
  <si>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</si>
  <si>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</si>
  <si>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</si>
  <si>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</si>
  <si>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</si>
  <si>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</si>
  <si>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</si>
  <si>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</si>
  <si>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</si>
  <si>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</si>
  <si>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</si>
  <si>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</si>
  <si>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</si>
  <si>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</si>
  <si>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</si>
  <si>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</si>
  <si>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</si>
  <si>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</si>
  <si>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</si>
  <si>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</si>
  <si>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</si>
  <si>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</si>
  <si>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</si>
  <si>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</si>
  <si>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</si>
  <si>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</si>
  <si>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</si>
  <si>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</si>
  <si>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</si>
  <si>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</si>
  <si>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</si>
  <si>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</si>
  <si>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</si>
  <si>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</si>
  <si>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</si>
  <si>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</si>
  <si>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</si>
  <si>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</si>
  <si>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</si>
  <si>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</si>
  <si>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</si>
  <si>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</si>
  <si>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</si>
  <si>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</si>
  <si>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</si>
  <si>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26/03/22 - VENCIMENTO 01/04/22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</si>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</sst>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177367</v>
      </c>
      <c r="C7" s="46">
        <f t="shared" si="0"/>
        <v>145738</v>
      </c>
      <c r="D7" s="46">
        <f t="shared" si="0"/>
        <v>200233</v>
      </c>
      <c r="E7" s="46">
        <f t="shared" si="0"/>
        <v>97996</v>
      </c>
      <c r="F7" s="46">
        <f t="shared" si="0"/>
        <v>135170</v>
      </c>
      <c r="G7" s="46">
        <f t="shared" si="0"/>
        <v>142446</v>
      </c>
      <c r="H7" s="46">
        <f t="shared" si="0"/>
        <v>172395</v>
      </c>
      <c r="I7" s="46">
        <f t="shared" si="0"/>
        <v>216046</v>
      </c>
      <c r="J7" s="46">
        <f t="shared" si="0"/>
        <v>50292</v>
      </c>
      <c r="K7" s="46">
        <f t="shared" si="0"/>
        <v>1337683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14905</v>
      </c>
      <c r="C8" s="44">
        <f t="shared" si="1"/>
        <v>15387</v>
      </c>
      <c r="D8" s="44">
        <f t="shared" si="1"/>
        <v>16226</v>
      </c>
      <c r="E8" s="44">
        <f t="shared" si="1"/>
        <v>9407</v>
      </c>
      <c r="F8" s="44">
        <f t="shared" si="1"/>
        <v>10629</v>
      </c>
      <c r="G8" s="44">
        <f t="shared" si="1"/>
        <v>7444</v>
      </c>
      <c r="H8" s="44">
        <f t="shared" si="1"/>
        <v>6433</v>
      </c>
      <c r="I8" s="44">
        <f t="shared" si="1"/>
        <v>15402</v>
      </c>
      <c r="J8" s="44">
        <f t="shared" si="1"/>
        <v>2098</v>
      </c>
      <c r="K8" s="37">
        <f>SUM(B8:J8)</f>
        <v>97931</v>
      </c>
      <c r="L8"/>
      <c r="M8"/>
      <c r="N8"/>
    </row>
    <row r="9" spans="1:14" ht="16.5" customHeight="1">
      <c r="A9" s="22" t="s">
        <v>33</v>
      </c>
      <c r="B9" s="44">
        <v>14876</v>
      </c>
      <c r="C9" s="44">
        <v>15383</v>
      </c>
      <c r="D9" s="44">
        <v>16220</v>
      </c>
      <c r="E9" s="44">
        <v>9338</v>
      </c>
      <c r="F9" s="44">
        <v>10618</v>
      </c>
      <c r="G9" s="44">
        <v>7442</v>
      </c>
      <c r="H9" s="44">
        <v>6433</v>
      </c>
      <c r="I9" s="44">
        <v>15359</v>
      </c>
      <c r="J9" s="44">
        <v>2098</v>
      </c>
      <c r="K9" s="37">
        <f>SUM(B9:J9)</f>
        <v>97767</v>
      </c>
      <c r="L9"/>
      <c r="M9"/>
      <c r="N9"/>
    </row>
    <row r="10" spans="1:14" ht="16.5" customHeight="1">
      <c r="A10" s="22" t="s">
        <v>32</v>
      </c>
      <c r="B10" s="44">
        <v>29</v>
      </c>
      <c r="C10" s="44">
        <v>4</v>
      </c>
      <c r="D10" s="44">
        <v>6</v>
      </c>
      <c r="E10" s="44">
        <v>69</v>
      </c>
      <c r="F10" s="44">
        <v>11</v>
      </c>
      <c r="G10" s="44">
        <v>2</v>
      </c>
      <c r="H10" s="44">
        <v>0</v>
      </c>
      <c r="I10" s="44">
        <v>43</v>
      </c>
      <c r="J10" s="44">
        <v>0</v>
      </c>
      <c r="K10" s="37">
        <f>SUM(B10:J10)</f>
        <v>164</v>
      </c>
      <c r="L10"/>
      <c r="M10"/>
      <c r="N10"/>
    </row>
    <row r="11" spans="1:14" ht="16.5" customHeight="1">
      <c r="A11" s="43" t="s">
        <v>31</v>
      </c>
      <c r="B11" s="42">
        <v>162462</v>
      </c>
      <c r="C11" s="42">
        <v>130351</v>
      </c>
      <c r="D11" s="42">
        <v>184007</v>
      </c>
      <c r="E11" s="42">
        <v>88589</v>
      </c>
      <c r="F11" s="42">
        <v>124541</v>
      </c>
      <c r="G11" s="42">
        <v>135002</v>
      </c>
      <c r="H11" s="42">
        <v>165962</v>
      </c>
      <c r="I11" s="42">
        <v>200644</v>
      </c>
      <c r="J11" s="42">
        <v>48194</v>
      </c>
      <c r="K11" s="37">
        <f>SUM(B11:J11)</f>
        <v>1239752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1.163577976441962</v>
      </c>
      <c r="C16" s="38">
        <v>1.224201599498833</v>
      </c>
      <c r="D16" s="38">
        <v>1.064288829917118</v>
      </c>
      <c r="E16" s="38">
        <v>1.357996374354688</v>
      </c>
      <c r="F16" s="38">
        <v>1.094442855086583</v>
      </c>
      <c r="G16" s="38">
        <v>1.126842450276655</v>
      </c>
      <c r="H16" s="38">
        <v>1.112713029144284</v>
      </c>
      <c r="I16" s="38">
        <v>1.118708114746726</v>
      </c>
      <c r="J16" s="38">
        <v>1.083285086082905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822994.8300000001</v>
      </c>
      <c r="C18" s="35">
        <f aca="true" t="shared" si="2" ref="C18:J18">SUM(C19:C26)</f>
        <v>790606.1</v>
      </c>
      <c r="D18" s="35">
        <f t="shared" si="2"/>
        <v>1027120.5</v>
      </c>
      <c r="E18" s="35">
        <f t="shared" si="2"/>
        <v>566426.15</v>
      </c>
      <c r="F18" s="35">
        <f t="shared" si="2"/>
        <v>664781.5399999999</v>
      </c>
      <c r="G18" s="35">
        <f t="shared" si="2"/>
        <v>722002.54</v>
      </c>
      <c r="H18" s="35">
        <f t="shared" si="2"/>
        <v>694577.47</v>
      </c>
      <c r="I18" s="35">
        <f t="shared" si="2"/>
        <v>889935.48</v>
      </c>
      <c r="J18" s="35">
        <f t="shared" si="2"/>
        <v>222249.31999999998</v>
      </c>
      <c r="K18" s="35">
        <f>SUM(B18:J18)</f>
        <v>6400693.93</v>
      </c>
      <c r="L18"/>
      <c r="M18"/>
      <c r="N18"/>
    </row>
    <row r="19" spans="1:14" ht="16.5" customHeight="1">
      <c r="A19" s="18" t="s">
        <v>71</v>
      </c>
      <c r="B19" s="60">
        <f>ROUND((B13+B14)*B7,2)</f>
        <v>687119.76</v>
      </c>
      <c r="C19" s="60">
        <f aca="true" t="shared" si="3" ref="C19:J19">ROUND((C13+C14)*C7,2)</f>
        <v>620246.35</v>
      </c>
      <c r="D19" s="60">
        <f t="shared" si="3"/>
        <v>944679.27</v>
      </c>
      <c r="E19" s="60">
        <f t="shared" si="3"/>
        <v>401969.79</v>
      </c>
      <c r="F19" s="60">
        <f t="shared" si="3"/>
        <v>586759.45</v>
      </c>
      <c r="G19" s="60">
        <f t="shared" si="3"/>
        <v>624611.47</v>
      </c>
      <c r="H19" s="60">
        <f t="shared" si="3"/>
        <v>601882.66</v>
      </c>
      <c r="I19" s="60">
        <f t="shared" si="3"/>
        <v>761929.43</v>
      </c>
      <c r="J19" s="60">
        <f t="shared" si="3"/>
        <v>200690.23</v>
      </c>
      <c r="K19" s="30">
        <f>SUM(B19:J19)</f>
        <v>5429888.41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112397.66</v>
      </c>
      <c r="C20" s="30">
        <f t="shared" si="4"/>
        <v>139060.22</v>
      </c>
      <c r="D20" s="30">
        <f t="shared" si="4"/>
        <v>60732.32</v>
      </c>
      <c r="E20" s="30">
        <f t="shared" si="4"/>
        <v>143903.73</v>
      </c>
      <c r="F20" s="30">
        <f t="shared" si="4"/>
        <v>55415.24</v>
      </c>
      <c r="G20" s="30">
        <f t="shared" si="4"/>
        <v>79227.25</v>
      </c>
      <c r="H20" s="30">
        <f t="shared" si="4"/>
        <v>67840.02</v>
      </c>
      <c r="I20" s="30">
        <f t="shared" si="4"/>
        <v>90447.21</v>
      </c>
      <c r="J20" s="30">
        <f t="shared" si="4"/>
        <v>16714.5</v>
      </c>
      <c r="K20" s="30">
        <f aca="true" t="shared" si="5" ref="K18:K26">SUM(B20:J20)</f>
        <v>765738.15</v>
      </c>
      <c r="L20"/>
      <c r="M20"/>
      <c r="N20"/>
    </row>
    <row r="21" spans="1:14" ht="16.5" customHeight="1">
      <c r="A21" s="18" t="s">
        <v>27</v>
      </c>
      <c r="B21" s="30">
        <v>19849.58</v>
      </c>
      <c r="C21" s="30">
        <v>26335.39</v>
      </c>
      <c r="D21" s="30">
        <v>28044.23</v>
      </c>
      <c r="E21" s="30">
        <v>16184.89</v>
      </c>
      <c r="F21" s="30">
        <v>19538.14</v>
      </c>
      <c r="G21" s="30">
        <v>14947.36</v>
      </c>
      <c r="H21" s="30">
        <v>20193.57</v>
      </c>
      <c r="I21" s="30">
        <v>32314.88</v>
      </c>
      <c r="J21" s="30">
        <v>8121.41</v>
      </c>
      <c r="K21" s="30">
        <f t="shared" si="5"/>
        <v>185529.45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1086.05</v>
      </c>
      <c r="C24" s="30">
        <v>1041.96</v>
      </c>
      <c r="D24" s="30">
        <v>1355.25</v>
      </c>
      <c r="E24" s="30">
        <v>747.24</v>
      </c>
      <c r="F24" s="30">
        <v>877.2</v>
      </c>
      <c r="G24" s="30">
        <v>951.46</v>
      </c>
      <c r="H24" s="30">
        <v>916.65</v>
      </c>
      <c r="I24" s="30">
        <v>1174.24</v>
      </c>
      <c r="J24" s="30">
        <v>292.4</v>
      </c>
      <c r="K24" s="30">
        <f t="shared" si="5"/>
        <v>8442.449999999999</v>
      </c>
      <c r="L24"/>
      <c r="M24"/>
      <c r="N24"/>
    </row>
    <row r="25" spans="1:14" ht="16.5" customHeight="1">
      <c r="A25" s="61" t="s">
        <v>73</v>
      </c>
      <c r="B25" s="30">
        <v>763.28</v>
      </c>
      <c r="C25" s="30">
        <v>712.56</v>
      </c>
      <c r="D25" s="30">
        <v>843.59</v>
      </c>
      <c r="E25" s="30">
        <v>491.63</v>
      </c>
      <c r="F25" s="30">
        <v>514.35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5622.1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-71493.55</v>
      </c>
      <c r="C29" s="30">
        <f t="shared" si="6"/>
        <v>-73479.17</v>
      </c>
      <c r="D29" s="30">
        <f t="shared" si="6"/>
        <v>-98841.53</v>
      </c>
      <c r="E29" s="30">
        <f t="shared" si="6"/>
        <v>-45242.34</v>
      </c>
      <c r="F29" s="30">
        <f t="shared" si="6"/>
        <v>-51596.979999999996</v>
      </c>
      <c r="G29" s="30">
        <f t="shared" si="6"/>
        <v>-38035.51</v>
      </c>
      <c r="H29" s="30">
        <f t="shared" si="6"/>
        <v>-33402.35</v>
      </c>
      <c r="I29" s="30">
        <f t="shared" si="6"/>
        <v>-74109.11</v>
      </c>
      <c r="J29" s="30">
        <f t="shared" si="6"/>
        <v>-16628.93</v>
      </c>
      <c r="K29" s="30">
        <f aca="true" t="shared" si="7" ref="K29:K37">SUM(B29:J29)</f>
        <v>-502829.4699999999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-65454.4</v>
      </c>
      <c r="C30" s="30">
        <f t="shared" si="8"/>
        <v>-67685.2</v>
      </c>
      <c r="D30" s="30">
        <f t="shared" si="8"/>
        <v>-71368</v>
      </c>
      <c r="E30" s="30">
        <f t="shared" si="8"/>
        <v>-41087.2</v>
      </c>
      <c r="F30" s="30">
        <f t="shared" si="8"/>
        <v>-46719.2</v>
      </c>
      <c r="G30" s="30">
        <f t="shared" si="8"/>
        <v>-32744.8</v>
      </c>
      <c r="H30" s="30">
        <f t="shared" si="8"/>
        <v>-28305.2</v>
      </c>
      <c r="I30" s="30">
        <f t="shared" si="8"/>
        <v>-67579.6</v>
      </c>
      <c r="J30" s="30">
        <f t="shared" si="8"/>
        <v>-9231.2</v>
      </c>
      <c r="K30" s="30">
        <f t="shared" si="7"/>
        <v>-430174.8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-65454.4</v>
      </c>
      <c r="C31" s="30">
        <f aca="true" t="shared" si="9" ref="C31:J31">-ROUND((C9)*$E$3,2)</f>
        <v>-67685.2</v>
      </c>
      <c r="D31" s="30">
        <f t="shared" si="9"/>
        <v>-71368</v>
      </c>
      <c r="E31" s="30">
        <f t="shared" si="9"/>
        <v>-41087.2</v>
      </c>
      <c r="F31" s="30">
        <f t="shared" si="9"/>
        <v>-46719.2</v>
      </c>
      <c r="G31" s="30">
        <f t="shared" si="9"/>
        <v>-32744.8</v>
      </c>
      <c r="H31" s="30">
        <f t="shared" si="9"/>
        <v>-28305.2</v>
      </c>
      <c r="I31" s="30">
        <f t="shared" si="9"/>
        <v>-67579.6</v>
      </c>
      <c r="J31" s="30">
        <f t="shared" si="9"/>
        <v>-9231.2</v>
      </c>
      <c r="K31" s="30">
        <f t="shared" si="7"/>
        <v>-430174.8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20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-6039.15</v>
      </c>
      <c r="C35" s="27">
        <f t="shared" si="10"/>
        <v>-5793.97</v>
      </c>
      <c r="D35" s="27">
        <f t="shared" si="10"/>
        <v>-27473.53</v>
      </c>
      <c r="E35" s="27">
        <f t="shared" si="10"/>
        <v>-4155.14</v>
      </c>
      <c r="F35" s="27">
        <f t="shared" si="10"/>
        <v>-4877.78</v>
      </c>
      <c r="G35" s="27">
        <f t="shared" si="10"/>
        <v>-5290.71</v>
      </c>
      <c r="H35" s="27">
        <f t="shared" si="10"/>
        <v>-5097.15</v>
      </c>
      <c r="I35" s="27">
        <f t="shared" si="10"/>
        <v>-6529.51</v>
      </c>
      <c r="J35" s="27">
        <f t="shared" si="10"/>
        <v>-7397.7300000000005</v>
      </c>
      <c r="K35" s="30">
        <f t="shared" si="7"/>
        <v>-72654.67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68</v>
      </c>
      <c r="B45" s="17">
        <v>-6039.15</v>
      </c>
      <c r="C45" s="17">
        <v>-5793.97</v>
      </c>
      <c r="D45" s="17">
        <v>-7536.03</v>
      </c>
      <c r="E45" s="17">
        <v>-4155.14</v>
      </c>
      <c r="F45" s="17">
        <v>-4877.78</v>
      </c>
      <c r="G45" s="17">
        <v>-5290.71</v>
      </c>
      <c r="H45" s="17">
        <v>-5097.15</v>
      </c>
      <c r="I45" s="17">
        <v>-6529.51</v>
      </c>
      <c r="J45" s="17">
        <v>-1625.93</v>
      </c>
      <c r="K45" s="17">
        <f>SUM(B45:J45)</f>
        <v>-46945.37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751501.28</v>
      </c>
      <c r="C49" s="27">
        <f>IF(C18+C29+C50&lt;0,0,C18+C29+C50)</f>
        <v>717126.9299999999</v>
      </c>
      <c r="D49" s="27">
        <f>IF(D18+D29+D50&lt;0,0,D18+D29+D50)</f>
        <v>928278.97</v>
      </c>
      <c r="E49" s="27">
        <f>IF(E18+E29+E50&lt;0,0,E18+E29+E50)</f>
        <v>521183.81000000006</v>
      </c>
      <c r="F49" s="27">
        <f>IF(F18+F29+F50&lt;0,0,F18+F29+F50)</f>
        <v>613184.5599999999</v>
      </c>
      <c r="G49" s="27">
        <f>IF(G18+G29+G50&lt;0,0,G18+G29+G50)</f>
        <v>683967.03</v>
      </c>
      <c r="H49" s="27">
        <f>IF(H18+H29+H50&lt;0,0,H18+H29+H50)</f>
        <v>661175.12</v>
      </c>
      <c r="I49" s="27">
        <f>IF(I18+I29+I50&lt;0,0,I18+I29+I50)</f>
        <v>815826.37</v>
      </c>
      <c r="J49" s="27">
        <f>IF(J18+J29+J50&lt;0,0,J18+J29+J50)</f>
        <v>205620.38999999998</v>
      </c>
      <c r="K49" s="20">
        <f>SUM(B49:J49)</f>
        <v>5897864.46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751501.28</v>
      </c>
      <c r="C55" s="10">
        <f t="shared" si="11"/>
        <v>717126.94</v>
      </c>
      <c r="D55" s="10">
        <f t="shared" si="11"/>
        <v>928278.97</v>
      </c>
      <c r="E55" s="10">
        <f t="shared" si="11"/>
        <v>521183.81</v>
      </c>
      <c r="F55" s="10">
        <f t="shared" si="11"/>
        <v>613184.56</v>
      </c>
      <c r="G55" s="10">
        <f t="shared" si="11"/>
        <v>683967.02</v>
      </c>
      <c r="H55" s="10">
        <f t="shared" si="11"/>
        <v>661175.11</v>
      </c>
      <c r="I55" s="10">
        <f>SUM(I56:I68)</f>
        <v>815826.37</v>
      </c>
      <c r="J55" s="10">
        <f t="shared" si="11"/>
        <v>205620.39</v>
      </c>
      <c r="K55" s="5">
        <f>SUM(K56:K68)</f>
        <v>5897864.45</v>
      </c>
      <c r="L55" s="9"/>
    </row>
    <row r="56" spans="1:11" ht="16.5" customHeight="1">
      <c r="A56" s="7" t="s">
        <v>58</v>
      </c>
      <c r="B56" s="8">
        <v>656812.12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656812.12</v>
      </c>
    </row>
    <row r="57" spans="1:11" ht="16.5" customHeight="1">
      <c r="A57" s="7" t="s">
        <v>59</v>
      </c>
      <c r="B57" s="8">
        <v>94689.16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94689.16</v>
      </c>
    </row>
    <row r="58" spans="1:11" ht="16.5" customHeight="1">
      <c r="A58" s="7" t="s">
        <v>4</v>
      </c>
      <c r="B58" s="6">
        <v>0</v>
      </c>
      <c r="C58" s="8">
        <v>717126.94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717126.94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928278.97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928278.97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521183.81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521183.81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613184.56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613184.56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683967.02</v>
      </c>
      <c r="H62" s="6">
        <v>0</v>
      </c>
      <c r="I62" s="6">
        <v>0</v>
      </c>
      <c r="J62" s="6">
        <v>0</v>
      </c>
      <c r="K62" s="5">
        <f t="shared" si="12"/>
        <v>683967.02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661175.11</v>
      </c>
      <c r="I63" s="6">
        <v>0</v>
      </c>
      <c r="J63" s="6">
        <v>0</v>
      </c>
      <c r="K63" s="5">
        <f t="shared" si="12"/>
        <v>661175.11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299897.77</v>
      </c>
      <c r="J65" s="6">
        <v>0</v>
      </c>
      <c r="K65" s="5">
        <f t="shared" si="12"/>
        <v>299897.77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515928.6</v>
      </c>
      <c r="J66" s="6">
        <v>0</v>
      </c>
      <c r="K66" s="5">
        <f t="shared" si="12"/>
        <v>515928.6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205620.39</v>
      </c>
      <c r="K67" s="5">
        <f t="shared" si="12"/>
        <v>205620.39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2022-03-31T19:25:44Z</dcterms:modified>
  <cp:category/>
  <cp:version/>
  <cp:contentType/>
  <cp:contentStatus/>
</cp:coreProperties>
</file>