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<sst xmlns="http://schemas.openxmlformats.org/spreadsheetml/2006/main" count="77" uniqueCount="76">
  <si>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</si>
  <si>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</si>
  <si>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</si>
  <si>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</si>
  <si>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</si>
  <si>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</si>
  <si>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</si>
  <si>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</si>
  <si>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</si>
  <si>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</si>
  <si>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</si>
  <si>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</si>
  <si>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</si>
  <si>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</si>
  <si>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</si>
  <si>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</si>
  <si>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</si>
  <si>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</si>
  <si>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</si>
  <si>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</si>
  <si>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</si>
  <si>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</si>
  <si>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</si>
  <si>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</si>
  <si>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</si>
  <si>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</si>
  <si>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</si>
  <si>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</si>
  <si>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</si>
  <si>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</si>
  <si>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</si>
  <si>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</si>
  <si>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</si>
  <si>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</si>
  <si>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</si>
  <si>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</si>
  <si>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</si>
  <si>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</si>
  <si>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</si>
  <si>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</si>
  <si>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</si>
  <si>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</si>
  <si>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</si>
  <si>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</si>
  <si>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</si>
  <si>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</si>
  <si>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</si>
  <si>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</si>
  <si>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</si>
  <si>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</si>
  <si>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</si>
  <si>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</si>
  <si>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</si>
  <si>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</si>
  <si>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</si>
  <si>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</si>
  <si>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</si>
  <si>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</si>
  <si>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</si>
  <si>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</si>
  <si>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</si>
  <si>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</si>
  <si>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</si>
  <si>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</si>
  <si>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</si>
  <si>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</si>
  <si>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</si>
  <si>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28/03/22 - VENCIMENTO 04/04/22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</si>
  <si>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</si>
  <si>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</si>
  <si>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</si>
  <si>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</si>
  <si>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</si>
  <si>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</si>
  <si>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</si>
  <si>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¹ Remuneração guincho 19/03.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</si>
</sst>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316207</v>
      </c>
      <c r="C7" s="46">
        <f t="shared" si="0"/>
        <v>267575</v>
      </c>
      <c r="D7" s="46">
        <f t="shared" si="0"/>
        <v>322858</v>
      </c>
      <c r="E7" s="46">
        <f t="shared" si="0"/>
        <v>180729</v>
      </c>
      <c r="F7" s="46">
        <f t="shared" si="0"/>
        <v>215500</v>
      </c>
      <c r="G7" s="46">
        <f t="shared" si="0"/>
        <v>218768</v>
      </c>
      <c r="H7" s="46">
        <f t="shared" si="0"/>
        <v>258935</v>
      </c>
      <c r="I7" s="46">
        <f t="shared" si="0"/>
        <v>359850</v>
      </c>
      <c r="J7" s="46">
        <f t="shared" si="0"/>
        <v>111273</v>
      </c>
      <c r="K7" s="46">
        <f t="shared" si="0"/>
        <v>2251695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20904</v>
      </c>
      <c r="C8" s="44">
        <f t="shared" si="1"/>
        <v>21567</v>
      </c>
      <c r="D8" s="44">
        <f t="shared" si="1"/>
        <v>21524</v>
      </c>
      <c r="E8" s="44">
        <f t="shared" si="1"/>
        <v>13763</v>
      </c>
      <c r="F8" s="44">
        <f t="shared" si="1"/>
        <v>15029</v>
      </c>
      <c r="G8" s="44">
        <f t="shared" si="1"/>
        <v>8557</v>
      </c>
      <c r="H8" s="44">
        <f t="shared" si="1"/>
        <v>7945</v>
      </c>
      <c r="I8" s="44">
        <f t="shared" si="1"/>
        <v>22106</v>
      </c>
      <c r="J8" s="44">
        <f t="shared" si="1"/>
        <v>4309</v>
      </c>
      <c r="K8" s="37">
        <f>SUM(B8:J8)</f>
        <v>135704</v>
      </c>
      <c r="L8"/>
      <c r="M8"/>
      <c r="N8"/>
    </row>
    <row r="9" spans="1:14" ht="16.5" customHeight="1">
      <c r="A9" s="22" t="s">
        <v>33</v>
      </c>
      <c r="B9" s="44">
        <v>20851</v>
      </c>
      <c r="C9" s="44">
        <v>21559</v>
      </c>
      <c r="D9" s="44">
        <v>21517</v>
      </c>
      <c r="E9" s="44">
        <v>13657</v>
      </c>
      <c r="F9" s="44">
        <v>15005</v>
      </c>
      <c r="G9" s="44">
        <v>8552</v>
      </c>
      <c r="H9" s="44">
        <v>7945</v>
      </c>
      <c r="I9" s="44">
        <v>21996</v>
      </c>
      <c r="J9" s="44">
        <v>4309</v>
      </c>
      <c r="K9" s="37">
        <f>SUM(B9:J9)</f>
        <v>135391</v>
      </c>
      <c r="L9"/>
      <c r="M9"/>
      <c r="N9"/>
    </row>
    <row r="10" spans="1:14" ht="16.5" customHeight="1">
      <c r="A10" s="22" t="s">
        <v>32</v>
      </c>
      <c r="B10" s="44">
        <v>53</v>
      </c>
      <c r="C10" s="44">
        <v>8</v>
      </c>
      <c r="D10" s="44">
        <v>7</v>
      </c>
      <c r="E10" s="44">
        <v>106</v>
      </c>
      <c r="F10" s="44">
        <v>24</v>
      </c>
      <c r="G10" s="44">
        <v>5</v>
      </c>
      <c r="H10" s="44">
        <v>0</v>
      </c>
      <c r="I10" s="44">
        <v>110</v>
      </c>
      <c r="J10" s="44">
        <v>0</v>
      </c>
      <c r="K10" s="37">
        <f>SUM(B10:J10)</f>
        <v>313</v>
      </c>
      <c r="L10"/>
      <c r="M10"/>
      <c r="N10"/>
    </row>
    <row r="11" spans="1:14" ht="16.5" customHeight="1">
      <c r="A11" s="43" t="s">
        <v>31</v>
      </c>
      <c r="B11" s="42">
        <v>295303</v>
      </c>
      <c r="C11" s="42">
        <v>246008</v>
      </c>
      <c r="D11" s="42">
        <v>301334</v>
      </c>
      <c r="E11" s="42">
        <v>166966</v>
      </c>
      <c r="F11" s="42">
        <v>200471</v>
      </c>
      <c r="G11" s="42">
        <v>210211</v>
      </c>
      <c r="H11" s="42">
        <v>250990</v>
      </c>
      <c r="I11" s="42">
        <v>337744</v>
      </c>
      <c r="J11" s="42">
        <v>106964</v>
      </c>
      <c r="K11" s="37">
        <f>SUM(B11:J11)</f>
        <v>2115991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1.195968174585863</v>
      </c>
      <c r="C16" s="38">
        <v>1.229064179154531</v>
      </c>
      <c r="D16" s="38">
        <v>1.132191766105562</v>
      </c>
      <c r="E16" s="38">
        <v>1.437479309623455</v>
      </c>
      <c r="F16" s="38">
        <v>1.124740969709918</v>
      </c>
      <c r="G16" s="38">
        <v>1.196247924049557</v>
      </c>
      <c r="H16" s="38">
        <v>1.163515917233359</v>
      </c>
      <c r="I16" s="38">
        <v>1.146418639665958</v>
      </c>
      <c r="J16" s="38">
        <v>1.149152748496686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1505020.81</v>
      </c>
      <c r="C18" s="35">
        <f aca="true" t="shared" si="2" ref="C18:J18">SUM(C19:C26)</f>
        <v>1441096.82</v>
      </c>
      <c r="D18" s="35">
        <f t="shared" si="2"/>
        <v>1758857.5899999999</v>
      </c>
      <c r="E18" s="35">
        <f t="shared" si="2"/>
        <v>1095692.73</v>
      </c>
      <c r="F18" s="35">
        <f t="shared" si="2"/>
        <v>1082776.16</v>
      </c>
      <c r="G18" s="35">
        <f t="shared" si="2"/>
        <v>1172842.6500000004</v>
      </c>
      <c r="H18" s="35">
        <f t="shared" si="2"/>
        <v>1085930.6400000001</v>
      </c>
      <c r="I18" s="35">
        <f t="shared" si="2"/>
        <v>1512910.1400000001</v>
      </c>
      <c r="J18" s="35">
        <f t="shared" si="2"/>
        <v>520782.44</v>
      </c>
      <c r="K18" s="35">
        <f>SUM(B18:J18)</f>
        <v>11175909.98</v>
      </c>
      <c r="L18"/>
      <c r="M18"/>
      <c r="N18"/>
    </row>
    <row r="19" spans="1:14" ht="16.5" customHeight="1">
      <c r="A19" s="18" t="s">
        <v>71</v>
      </c>
      <c r="B19" s="60">
        <f>ROUND((B13+B14)*B7,2)</f>
        <v>1224985.92</v>
      </c>
      <c r="C19" s="60">
        <f aca="true" t="shared" si="3" ref="C19:J19">ROUND((C13+C14)*C7,2)</f>
        <v>1138772.44</v>
      </c>
      <c r="D19" s="60">
        <f t="shared" si="3"/>
        <v>1523211.76</v>
      </c>
      <c r="E19" s="60">
        <f t="shared" si="3"/>
        <v>741332.29</v>
      </c>
      <c r="F19" s="60">
        <f t="shared" si="3"/>
        <v>935463.95</v>
      </c>
      <c r="G19" s="60">
        <f t="shared" si="3"/>
        <v>959275.8</v>
      </c>
      <c r="H19" s="60">
        <f t="shared" si="3"/>
        <v>904019.77</v>
      </c>
      <c r="I19" s="60">
        <f t="shared" si="3"/>
        <v>1269083</v>
      </c>
      <c r="J19" s="60">
        <f t="shared" si="3"/>
        <v>444034.91</v>
      </c>
      <c r="K19" s="30">
        <f>SUM(B19:J19)</f>
        <v>9140179.84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240058.25</v>
      </c>
      <c r="C20" s="30">
        <f t="shared" si="4"/>
        <v>260851.97</v>
      </c>
      <c r="D20" s="30">
        <f t="shared" si="4"/>
        <v>201356.05</v>
      </c>
      <c r="E20" s="30">
        <f t="shared" si="4"/>
        <v>324317.54</v>
      </c>
      <c r="F20" s="30">
        <f t="shared" si="4"/>
        <v>116690.68</v>
      </c>
      <c r="G20" s="30">
        <f t="shared" si="4"/>
        <v>188255.88</v>
      </c>
      <c r="H20" s="30">
        <f t="shared" si="4"/>
        <v>147821.62</v>
      </c>
      <c r="I20" s="30">
        <f t="shared" si="4"/>
        <v>185817.41</v>
      </c>
      <c r="J20" s="30">
        <f t="shared" si="4"/>
        <v>66229.03</v>
      </c>
      <c r="K20" s="30">
        <f aca="true" t="shared" si="5" ref="K18:K26">SUM(B20:J20)</f>
        <v>1731398.4300000002</v>
      </c>
      <c r="L20"/>
      <c r="M20"/>
      <c r="N20"/>
    </row>
    <row r="21" spans="1:14" ht="16.5" customHeight="1">
      <c r="A21" s="18" t="s">
        <v>27</v>
      </c>
      <c r="B21" s="30">
        <v>36251.34</v>
      </c>
      <c r="C21" s="30">
        <v>36415.44</v>
      </c>
      <c r="D21" s="30">
        <v>40594.93</v>
      </c>
      <c r="E21" s="30">
        <v>25559.13</v>
      </c>
      <c r="F21" s="30">
        <v>27579.28</v>
      </c>
      <c r="G21" s="30">
        <v>22122.36</v>
      </c>
      <c r="H21" s="30">
        <v>29490.69</v>
      </c>
      <c r="I21" s="30">
        <v>52749.53</v>
      </c>
      <c r="J21" s="30">
        <v>13676.97</v>
      </c>
      <c r="K21" s="30">
        <f t="shared" si="5"/>
        <v>284439.6699999999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1183.52</v>
      </c>
      <c r="C24" s="30">
        <v>1134.79</v>
      </c>
      <c r="D24" s="30">
        <v>1385.42</v>
      </c>
      <c r="E24" s="30">
        <v>863.27</v>
      </c>
      <c r="F24" s="30">
        <v>851.67</v>
      </c>
      <c r="G24" s="30">
        <v>923.61</v>
      </c>
      <c r="H24" s="30">
        <v>853.99</v>
      </c>
      <c r="I24" s="30">
        <v>1190.48</v>
      </c>
      <c r="J24" s="30">
        <v>410.75</v>
      </c>
      <c r="K24" s="30">
        <f t="shared" si="5"/>
        <v>8797.5</v>
      </c>
      <c r="L24"/>
      <c r="M24"/>
      <c r="N24"/>
    </row>
    <row r="25" spans="1:14" ht="16.5" customHeight="1">
      <c r="A25" s="61" t="s">
        <v>73</v>
      </c>
      <c r="B25" s="30">
        <v>763.28</v>
      </c>
      <c r="C25" s="30">
        <v>712.56</v>
      </c>
      <c r="D25" s="30">
        <v>843.59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5621.17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-167474.87</v>
      </c>
      <c r="C29" s="30">
        <f t="shared" si="6"/>
        <v>-108516.31000000001</v>
      </c>
      <c r="D29" s="30">
        <f t="shared" si="6"/>
        <v>3904905.08</v>
      </c>
      <c r="E29" s="30">
        <f t="shared" si="6"/>
        <v>2150008.65</v>
      </c>
      <c r="F29" s="30">
        <f t="shared" si="6"/>
        <v>-70757.83</v>
      </c>
      <c r="G29" s="30">
        <f t="shared" si="6"/>
        <v>-129397.7</v>
      </c>
      <c r="H29" s="30">
        <f t="shared" si="6"/>
        <v>2616243.12</v>
      </c>
      <c r="I29" s="30">
        <f t="shared" si="6"/>
        <v>-130010.03</v>
      </c>
      <c r="J29" s="30">
        <f t="shared" si="6"/>
        <v>-35224.05</v>
      </c>
      <c r="K29" s="30">
        <f aca="true" t="shared" si="7" ref="K29:K37">SUM(B29:J29)</f>
        <v>8029776.06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-160893.74</v>
      </c>
      <c r="C30" s="30">
        <f t="shared" si="8"/>
        <v>-102206.17000000001</v>
      </c>
      <c r="D30" s="30">
        <f t="shared" si="8"/>
        <v>-117453.63</v>
      </c>
      <c r="E30" s="30">
        <f t="shared" si="8"/>
        <v>-140191</v>
      </c>
      <c r="F30" s="30">
        <f t="shared" si="8"/>
        <v>-66022</v>
      </c>
      <c r="G30" s="30">
        <f t="shared" si="8"/>
        <v>-125737.4</v>
      </c>
      <c r="H30" s="30">
        <f t="shared" si="8"/>
        <v>-52008.15</v>
      </c>
      <c r="I30" s="30">
        <f t="shared" si="8"/>
        <v>-123390.19</v>
      </c>
      <c r="J30" s="30">
        <f t="shared" si="8"/>
        <v>-27168.21</v>
      </c>
      <c r="K30" s="30">
        <f t="shared" si="7"/>
        <v>-915070.49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-91744.4</v>
      </c>
      <c r="C31" s="30">
        <f aca="true" t="shared" si="9" ref="C31:J31">-ROUND((C9)*$E$3,2)</f>
        <v>-94859.6</v>
      </c>
      <c r="D31" s="30">
        <f t="shared" si="9"/>
        <v>-94674.8</v>
      </c>
      <c r="E31" s="30">
        <f t="shared" si="9"/>
        <v>-60090.8</v>
      </c>
      <c r="F31" s="30">
        <f t="shared" si="9"/>
        <v>-66022</v>
      </c>
      <c r="G31" s="30">
        <f t="shared" si="9"/>
        <v>-37628.8</v>
      </c>
      <c r="H31" s="30">
        <f t="shared" si="9"/>
        <v>-34958</v>
      </c>
      <c r="I31" s="30">
        <f t="shared" si="9"/>
        <v>-96782.4</v>
      </c>
      <c r="J31" s="30">
        <f t="shared" si="9"/>
        <v>-18959.6</v>
      </c>
      <c r="K31" s="30">
        <f t="shared" si="7"/>
        <v>-595720.3999999999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-924</v>
      </c>
      <c r="C33" s="30">
        <v>-338.8</v>
      </c>
      <c r="D33" s="30">
        <v>-484</v>
      </c>
      <c r="E33" s="30">
        <v>-369.6</v>
      </c>
      <c r="F33" s="26">
        <v>0</v>
      </c>
      <c r="G33" s="30">
        <v>-246.4</v>
      </c>
      <c r="H33" s="30">
        <v>-16.55</v>
      </c>
      <c r="I33" s="30">
        <v>-25.82</v>
      </c>
      <c r="J33" s="30">
        <v>-7.97</v>
      </c>
      <c r="K33" s="30">
        <f t="shared" si="7"/>
        <v>-2413.1400000000003</v>
      </c>
      <c r="L33"/>
      <c r="M33"/>
      <c r="N33"/>
    </row>
    <row r="34" spans="1:14" ht="16.5" customHeight="1">
      <c r="A34" s="25" t="s">
        <v>20</v>
      </c>
      <c r="B34" s="30">
        <v>-68225.34</v>
      </c>
      <c r="C34" s="30">
        <v>-7007.77</v>
      </c>
      <c r="D34" s="30">
        <v>-22294.83</v>
      </c>
      <c r="E34" s="30">
        <v>-79730.6</v>
      </c>
      <c r="F34" s="26">
        <v>0</v>
      </c>
      <c r="G34" s="30">
        <v>-87862.2</v>
      </c>
      <c r="H34" s="30">
        <v>-17033.6</v>
      </c>
      <c r="I34" s="30">
        <v>-26581.97</v>
      </c>
      <c r="J34" s="30">
        <v>-8200.64</v>
      </c>
      <c r="K34" s="30">
        <f t="shared" si="7"/>
        <v>-316936.94999999995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-6581.13</v>
      </c>
      <c r="C35" s="27">
        <f t="shared" si="10"/>
        <v>-6310.14</v>
      </c>
      <c r="D35" s="27">
        <f t="shared" si="10"/>
        <v>4022358.71</v>
      </c>
      <c r="E35" s="27">
        <f t="shared" si="10"/>
        <v>2290199.65</v>
      </c>
      <c r="F35" s="27">
        <f t="shared" si="10"/>
        <v>-4735.83</v>
      </c>
      <c r="G35" s="27">
        <f t="shared" si="10"/>
        <v>-5135.86</v>
      </c>
      <c r="H35" s="27">
        <f t="shared" si="10"/>
        <v>2668251.27</v>
      </c>
      <c r="I35" s="27">
        <f t="shared" si="10"/>
        <v>-6619.84</v>
      </c>
      <c r="J35" s="27">
        <f t="shared" si="10"/>
        <v>-8055.84</v>
      </c>
      <c r="K35" s="30">
        <f t="shared" si="7"/>
        <v>8943370.99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27">
        <v>4050000</v>
      </c>
      <c r="E43" s="27">
        <v>2295000</v>
      </c>
      <c r="F43" s="17">
        <v>0</v>
      </c>
      <c r="G43" s="17">
        <v>0</v>
      </c>
      <c r="H43" s="27">
        <v>2673000</v>
      </c>
      <c r="I43" s="17">
        <v>0</v>
      </c>
      <c r="J43" s="17">
        <v>0</v>
      </c>
      <c r="K43" s="27">
        <f>SUM(B43:J43)</f>
        <v>9018000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68</v>
      </c>
      <c r="B45" s="27">
        <v>-6581.13</v>
      </c>
      <c r="C45" s="27">
        <v>-6310.14</v>
      </c>
      <c r="D45" s="27">
        <v>-7703.79</v>
      </c>
      <c r="E45" s="27">
        <v>-4800.35</v>
      </c>
      <c r="F45" s="27">
        <v>-4735.83</v>
      </c>
      <c r="G45" s="27">
        <v>-5135.86</v>
      </c>
      <c r="H45" s="27">
        <v>-4748.73</v>
      </c>
      <c r="I45" s="27">
        <v>-6619.84</v>
      </c>
      <c r="J45" s="27">
        <v>-2284.04</v>
      </c>
      <c r="K45" s="27">
        <f>SUM(B45:J45)</f>
        <v>-48919.71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27">
        <v>1475.56</v>
      </c>
      <c r="H47" s="17">
        <v>0</v>
      </c>
      <c r="I47" s="17">
        <v>0</v>
      </c>
      <c r="J47" s="17">
        <v>0</v>
      </c>
      <c r="K47" s="27">
        <f>SUM(B47:J47)</f>
        <v>1475.56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1337545.94</v>
      </c>
      <c r="C49" s="27">
        <f>IF(C18+C29+C50&lt;0,0,C18+C29+C50)</f>
        <v>1332580.51</v>
      </c>
      <c r="D49" s="27">
        <f>IF(D18+D29+D50&lt;0,0,D18+D29+D50)</f>
        <v>5663762.67</v>
      </c>
      <c r="E49" s="27">
        <f>IF(E18+E29+E50&lt;0,0,E18+E29+E50)</f>
        <v>3245701.38</v>
      </c>
      <c r="F49" s="27">
        <f>IF(F18+F29+F50&lt;0,0,F18+F29+F50)</f>
        <v>1012018.33</v>
      </c>
      <c r="G49" s="27">
        <f>IF(G18+G29+G50&lt;0,0,G18+G29+G50)</f>
        <v>1043444.9500000004</v>
      </c>
      <c r="H49" s="27">
        <f>IF(H18+H29+H50&lt;0,0,H18+H29+H50)</f>
        <v>3702173.7600000002</v>
      </c>
      <c r="I49" s="27">
        <f>IF(I18+I29+I50&lt;0,0,I18+I29+I50)</f>
        <v>1382900.11</v>
      </c>
      <c r="J49" s="27">
        <f>IF(J18+J29+J50&lt;0,0,J18+J29+J50)</f>
        <v>485558.39</v>
      </c>
      <c r="K49" s="20">
        <f>SUM(B49:J49)</f>
        <v>19205686.040000003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1337545.9300000002</v>
      </c>
      <c r="C55" s="10">
        <f t="shared" si="11"/>
        <v>1332580.52</v>
      </c>
      <c r="D55" s="10">
        <f t="shared" si="11"/>
        <v>5663762.68</v>
      </c>
      <c r="E55" s="10">
        <f t="shared" si="11"/>
        <v>3245701.37</v>
      </c>
      <c r="F55" s="10">
        <f t="shared" si="11"/>
        <v>1012018.34</v>
      </c>
      <c r="G55" s="10">
        <f t="shared" si="11"/>
        <v>1043444.96</v>
      </c>
      <c r="H55" s="10">
        <f t="shared" si="11"/>
        <v>3702173.76</v>
      </c>
      <c r="I55" s="10">
        <f>SUM(I56:I68)</f>
        <v>1382900.0899999999</v>
      </c>
      <c r="J55" s="10">
        <f t="shared" si="11"/>
        <v>485558.38</v>
      </c>
      <c r="K55" s="5">
        <f>SUM(K56:K68)</f>
        <v>19205686.03</v>
      </c>
      <c r="L55" s="9"/>
    </row>
    <row r="56" spans="1:11" ht="16.5" customHeight="1">
      <c r="A56" s="7" t="s">
        <v>58</v>
      </c>
      <c r="B56" s="8">
        <v>1167543.84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1167543.84</v>
      </c>
    </row>
    <row r="57" spans="1:11" ht="16.5" customHeight="1">
      <c r="A57" s="7" t="s">
        <v>59</v>
      </c>
      <c r="B57" s="8">
        <v>170002.09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170002.09</v>
      </c>
    </row>
    <row r="58" spans="1:11" ht="16.5" customHeight="1">
      <c r="A58" s="7" t="s">
        <v>4</v>
      </c>
      <c r="B58" s="6">
        <v>0</v>
      </c>
      <c r="C58" s="8">
        <v>1332580.52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1332580.52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5663762.68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5663762.68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3245701.37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3245701.37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1012018.34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1012018.34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1043444.96</v>
      </c>
      <c r="H62" s="6">
        <v>0</v>
      </c>
      <c r="I62" s="6">
        <v>0</v>
      </c>
      <c r="J62" s="6">
        <v>0</v>
      </c>
      <c r="K62" s="5">
        <f t="shared" si="12"/>
        <v>1043444.96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3702173.76</v>
      </c>
      <c r="I63" s="6">
        <v>0</v>
      </c>
      <c r="J63" s="6">
        <v>0</v>
      </c>
      <c r="K63" s="5">
        <f t="shared" si="12"/>
        <v>3702173.76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510705</v>
      </c>
      <c r="J65" s="6">
        <v>0</v>
      </c>
      <c r="K65" s="5">
        <f t="shared" si="12"/>
        <v>510705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872195.09</v>
      </c>
      <c r="J66" s="6">
        <v>0</v>
      </c>
      <c r="K66" s="5">
        <f t="shared" si="12"/>
        <v>872195.09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485558.38</v>
      </c>
      <c r="K67" s="5">
        <f t="shared" si="12"/>
        <v>485558.38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2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2022-04-01T21:20:54Z</dcterms:modified>
  <cp:category/>
  <cp:version/>
  <cp:contentType/>
  <cp:contentStatus/>
</cp:coreProperties>
</file>