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<sst xmlns="http://schemas.openxmlformats.org/spreadsheetml/2006/main" count="83" uniqueCount="80">
  <si>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</si>
  <si>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</si>
  <si>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</si>
  <si>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</si>
  <si>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</si>
  <si>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</si>
  <si>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</si>
  <si>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</si>
  <si>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</si>
  <si>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</si>
  <si>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</si>
  <si>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</si>
  <si>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</si>
  <si>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</si>
  <si>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</si>
  <si>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</si>
  <si>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</si>
  <si>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</si>
  <si>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</si>
  <si>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</si>
  <si>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</si>
  <si>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</si>
  <si>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</si>
  <si>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</si>
  <si>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</si>
  <si>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</si>
  <si>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</si>
  <si>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</si>
  <si>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</si>
  <si>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</si>
  <si>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</si>
  <si>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</si>
  <si>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</si>
  <si>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</si>
  <si>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</si>
  <si>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</si>
  <si>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</si>
  <si>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</si>
  <si>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</si>
  <si>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</si>
  <si>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</si>
  <si>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</si>
  <si>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</si>
  <si>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</si>
  <si>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</si>
  <si>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</si>
  <si>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</si>
  <si>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</si>
  <si>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</si>
  <si>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</si>
  <si>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</si>
  <si>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</si>
  <si>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</si>
  <si>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</si>
  <si>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</si>
  <si>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</si>
  <si>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</si>
  <si>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</si>
  <si>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</si>
  <si>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</si>
  <si>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</si>
  <si>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</si>
  <si>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</si>
  <si>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</si>
  <si>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</si>
  <si>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</si>
  <si>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</si>
  <si>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</si>
  <si>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07/03/22 - VENCIMENTO 14/03/22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</si>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</sst>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386189</v>
      </c>
      <c r="C7" s="9">
        <f t="shared" si="0"/>
        <v>271674</v>
      </c>
      <c r="D7" s="9">
        <f t="shared" si="0"/>
        <v>242349</v>
      </c>
      <c r="E7" s="9">
        <f t="shared" si="0"/>
        <v>65865</v>
      </c>
      <c r="F7" s="9">
        <f t="shared" si="0"/>
        <v>216282</v>
      </c>
      <c r="G7" s="9">
        <f t="shared" si="0"/>
        <v>352109</v>
      </c>
      <c r="H7" s="9">
        <f t="shared" si="0"/>
        <v>41358</v>
      </c>
      <c r="I7" s="9">
        <f t="shared" si="0"/>
        <v>264972</v>
      </c>
      <c r="J7" s="9">
        <f t="shared" si="0"/>
        <v>220959</v>
      </c>
      <c r="K7" s="9">
        <f t="shared" si="0"/>
        <v>345164</v>
      </c>
      <c r="L7" s="9">
        <f t="shared" si="0"/>
        <v>254581</v>
      </c>
      <c r="M7" s="9">
        <f t="shared" si="0"/>
        <v>123815</v>
      </c>
      <c r="N7" s="9">
        <f t="shared" si="0"/>
        <v>79091</v>
      </c>
      <c r="O7" s="9">
        <f t="shared" si="0"/>
        <v>2864408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18634</v>
      </c>
      <c r="C8" s="11">
        <f t="shared" si="1"/>
        <v>18705</v>
      </c>
      <c r="D8" s="11">
        <f t="shared" si="1"/>
        <v>12598</v>
      </c>
      <c r="E8" s="11">
        <f t="shared" si="1"/>
        <v>3085</v>
      </c>
      <c r="F8" s="11">
        <f t="shared" si="1"/>
        <v>10602</v>
      </c>
      <c r="G8" s="11">
        <f t="shared" si="1"/>
        <v>16128</v>
      </c>
      <c r="H8" s="11">
        <f t="shared" si="1"/>
        <v>2475</v>
      </c>
      <c r="I8" s="11">
        <f t="shared" si="1"/>
        <v>18688</v>
      </c>
      <c r="J8" s="11">
        <f t="shared" si="1"/>
        <v>14120</v>
      </c>
      <c r="K8" s="11">
        <f t="shared" si="1"/>
        <v>12161</v>
      </c>
      <c r="L8" s="11">
        <f t="shared" si="1"/>
        <v>9403</v>
      </c>
      <c r="M8" s="11">
        <f t="shared" si="1"/>
        <v>6253</v>
      </c>
      <c r="N8" s="11">
        <f t="shared" si="1"/>
        <v>5342</v>
      </c>
      <c r="O8" s="11">
        <f t="shared" si="1"/>
        <v>148194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18634</v>
      </c>
      <c r="C9" s="11">
        <v>18705</v>
      </c>
      <c r="D9" s="11">
        <v>12598</v>
      </c>
      <c r="E9" s="11">
        <v>3085</v>
      </c>
      <c r="F9" s="11">
        <v>10602</v>
      </c>
      <c r="G9" s="11">
        <v>16128</v>
      </c>
      <c r="H9" s="11">
        <v>2475</v>
      </c>
      <c r="I9" s="11">
        <v>18681</v>
      </c>
      <c r="J9" s="11">
        <v>14120</v>
      </c>
      <c r="K9" s="11">
        <v>12145</v>
      </c>
      <c r="L9" s="11">
        <v>9403</v>
      </c>
      <c r="M9" s="11">
        <v>6246</v>
      </c>
      <c r="N9" s="11">
        <v>5334</v>
      </c>
      <c r="O9" s="11">
        <f>SUM(B9:N9)</f>
        <v>148156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7</v>
      </c>
      <c r="J10" s="13">
        <v>0</v>
      </c>
      <c r="K10" s="13">
        <v>16</v>
      </c>
      <c r="L10" s="13">
        <v>0</v>
      </c>
      <c r="M10" s="13">
        <v>7</v>
      </c>
      <c r="N10" s="13">
        <v>8</v>
      </c>
      <c r="O10" s="11">
        <f>SUM(B10:N10)</f>
        <v>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367555</v>
      </c>
      <c r="C11" s="13">
        <v>252969</v>
      </c>
      <c r="D11" s="13">
        <v>229751</v>
      </c>
      <c r="E11" s="13">
        <v>62780</v>
      </c>
      <c r="F11" s="13">
        <v>205680</v>
      </c>
      <c r="G11" s="13">
        <v>335981</v>
      </c>
      <c r="H11" s="13">
        <v>38883</v>
      </c>
      <c r="I11" s="13">
        <v>246284</v>
      </c>
      <c r="J11" s="13">
        <v>206839</v>
      </c>
      <c r="K11" s="13">
        <v>333003</v>
      </c>
      <c r="L11" s="13">
        <v>245178</v>
      </c>
      <c r="M11" s="13">
        <v>117562</v>
      </c>
      <c r="N11" s="13">
        <v>73749</v>
      </c>
      <c r="O11" s="11">
        <f>SUM(B11:N11)</f>
        <v>2716214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1.22447872172998</v>
      </c>
      <c r="C16" s="19">
        <v>1.259621309607766</v>
      </c>
      <c r="D16" s="19">
        <v>1.271247237327545</v>
      </c>
      <c r="E16" s="19">
        <v>0.927003387578627</v>
      </c>
      <c r="F16" s="19">
        <v>1.391092052084266</v>
      </c>
      <c r="G16" s="19">
        <v>1.505714431474055</v>
      </c>
      <c r="H16" s="19">
        <v>1.765536089728865</v>
      </c>
      <c r="I16" s="19">
        <v>1.271246880144742</v>
      </c>
      <c r="J16" s="19">
        <v>1.309511933607757</v>
      </c>
      <c r="K16" s="19">
        <v>1.177694739358828</v>
      </c>
      <c r="L16" s="19">
        <v>1.254646605121526</v>
      </c>
      <c r="M16" s="19">
        <v>1.285267885476485</v>
      </c>
      <c r="N16" s="19">
        <v>1.171636070825807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SUM(B19:B27)</f>
        <v>1302487.4600000002</v>
      </c>
      <c r="C18" s="24">
        <f aca="true" t="shared" si="2" ref="C18:O18">SUM(C19:C27)</f>
        <v>952644.27</v>
      </c>
      <c r="D18" s="24">
        <f t="shared" si="2"/>
        <v>741057.07</v>
      </c>
      <c r="E18" s="24">
        <f t="shared" si="2"/>
        <v>257209.72999999998</v>
      </c>
      <c r="F18" s="24">
        <f t="shared" si="2"/>
        <v>838902.8200000002</v>
      </c>
      <c r="G18" s="24">
        <f t="shared" si="2"/>
        <v>1237567.02</v>
      </c>
      <c r="H18" s="24">
        <f t="shared" si="2"/>
        <v>223327.62000000002</v>
      </c>
      <c r="I18" s="24">
        <f t="shared" si="2"/>
        <v>938886.8300000001</v>
      </c>
      <c r="J18" s="24">
        <f t="shared" si="2"/>
        <v>797933.07</v>
      </c>
      <c r="K18" s="24">
        <f t="shared" si="2"/>
        <v>1082887.59</v>
      </c>
      <c r="L18" s="24">
        <f t="shared" si="2"/>
        <v>973231.38</v>
      </c>
      <c r="M18" s="24">
        <f t="shared" si="2"/>
        <v>557277.39</v>
      </c>
      <c r="N18" s="24">
        <f t="shared" si="2"/>
        <v>291549.16</v>
      </c>
      <c r="O18" s="24">
        <f t="shared" si="2"/>
        <v>10194961.410000002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975474.8</v>
      </c>
      <c r="C19" s="30">
        <f t="shared" si="3"/>
        <v>708906.14</v>
      </c>
      <c r="D19" s="30">
        <f t="shared" si="3"/>
        <v>554591.45</v>
      </c>
      <c r="E19" s="30">
        <f t="shared" si="3"/>
        <v>257499.22</v>
      </c>
      <c r="F19" s="30">
        <f t="shared" si="3"/>
        <v>573688.01</v>
      </c>
      <c r="G19" s="30">
        <f t="shared" si="3"/>
        <v>768442.68</v>
      </c>
      <c r="H19" s="30">
        <f t="shared" si="3"/>
        <v>121187.21</v>
      </c>
      <c r="I19" s="30">
        <f t="shared" si="3"/>
        <v>686542.45</v>
      </c>
      <c r="J19" s="30">
        <f t="shared" si="3"/>
        <v>575819.15</v>
      </c>
      <c r="K19" s="30">
        <f t="shared" si="3"/>
        <v>850242.48</v>
      </c>
      <c r="L19" s="30">
        <f t="shared" si="3"/>
        <v>714048.79</v>
      </c>
      <c r="M19" s="30">
        <f t="shared" si="3"/>
        <v>400727.25</v>
      </c>
      <c r="N19" s="30">
        <f t="shared" si="3"/>
        <v>231222.54</v>
      </c>
      <c r="O19" s="30">
        <f>SUM(B19:N19)</f>
        <v>7418392.17</v>
      </c>
    </row>
    <row r="20" spans="1:23" ht="18.75" customHeight="1">
      <c r="A20" s="26" t="s">
        <v>35</v>
      </c>
      <c r="B20" s="30">
        <f>IF(B16&lt;&gt;0,ROUND((B16-1)*B19,2),0)</f>
        <v>218973.34</v>
      </c>
      <c r="C20" s="30">
        <f aca="true" t="shared" si="4" ref="C20:N20">IF(C16&lt;&gt;0,ROUND((C16-1)*C19,2),0)</f>
        <v>184047.14</v>
      </c>
      <c r="D20" s="30">
        <f t="shared" si="4"/>
        <v>150431.4</v>
      </c>
      <c r="E20" s="30">
        <f t="shared" si="4"/>
        <v>-18796.57</v>
      </c>
      <c r="F20" s="30">
        <f t="shared" si="4"/>
        <v>224364.82</v>
      </c>
      <c r="G20" s="30">
        <f t="shared" si="4"/>
        <v>388612.55</v>
      </c>
      <c r="H20" s="30">
        <f t="shared" si="4"/>
        <v>92773.18</v>
      </c>
      <c r="I20" s="30">
        <f t="shared" si="4"/>
        <v>186222.5</v>
      </c>
      <c r="J20" s="30">
        <f t="shared" si="4"/>
        <v>178222.9</v>
      </c>
      <c r="K20" s="30">
        <f t="shared" si="4"/>
        <v>151083.62</v>
      </c>
      <c r="L20" s="30">
        <f t="shared" si="4"/>
        <v>181830.1</v>
      </c>
      <c r="M20" s="30">
        <f t="shared" si="4"/>
        <v>114314.62</v>
      </c>
      <c r="N20" s="30">
        <f t="shared" si="4"/>
        <v>39686.13</v>
      </c>
      <c r="O20" s="30">
        <f aca="true" t="shared" si="5" ref="O19:O27">SUM(B20:N20)</f>
        <v>2091765.73</v>
      </c>
      <c r="W20" s="62"/>
    </row>
    <row r="21" spans="1:15" ht="18.75" customHeight="1">
      <c r="A21" s="26" t="s">
        <v>36</v>
      </c>
      <c r="B21" s="30">
        <v>50730.98</v>
      </c>
      <c r="C21" s="30">
        <v>34271.67</v>
      </c>
      <c r="D21" s="30">
        <v>18212.08</v>
      </c>
      <c r="E21" s="30">
        <v>8937.73</v>
      </c>
      <c r="F21" s="30">
        <v>24451.9</v>
      </c>
      <c r="G21" s="30">
        <v>40523.93</v>
      </c>
      <c r="H21" s="30">
        <v>4010.16</v>
      </c>
      <c r="I21" s="30">
        <v>27499.51</v>
      </c>
      <c r="J21" s="30">
        <v>26917.34</v>
      </c>
      <c r="K21" s="30">
        <v>42623.44</v>
      </c>
      <c r="L21" s="30">
        <v>38712.37</v>
      </c>
      <c r="M21" s="30">
        <v>18040.29</v>
      </c>
      <c r="N21" s="30">
        <v>11238.73</v>
      </c>
      <c r="O21" s="30">
        <f t="shared" si="5"/>
        <v>346170.12999999995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71</v>
      </c>
      <c r="B24" s="30">
        <v>1018.76</v>
      </c>
      <c r="C24" s="30">
        <v>758.85</v>
      </c>
      <c r="D24" s="30">
        <v>582.48</v>
      </c>
      <c r="E24" s="30">
        <v>204.22</v>
      </c>
      <c r="F24" s="30">
        <v>663.7</v>
      </c>
      <c r="G24" s="30">
        <v>979.31</v>
      </c>
      <c r="H24" s="30">
        <v>176.37</v>
      </c>
      <c r="I24" s="30">
        <v>735.64</v>
      </c>
      <c r="J24" s="30">
        <v>631.21</v>
      </c>
      <c r="K24" s="30">
        <v>853.99</v>
      </c>
      <c r="L24" s="30">
        <v>763.49</v>
      </c>
      <c r="M24" s="30">
        <v>433.96</v>
      </c>
      <c r="N24" s="30">
        <v>229.71</v>
      </c>
      <c r="O24" s="30">
        <f t="shared" si="5"/>
        <v>8031.69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850.28</v>
      </c>
      <c r="C25" s="30">
        <v>633.11</v>
      </c>
      <c r="D25" s="30">
        <v>555.23</v>
      </c>
      <c r="E25" s="30">
        <v>169.59</v>
      </c>
      <c r="F25" s="30">
        <v>558.71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723.71</v>
      </c>
      <c r="L25" s="30">
        <v>642.4</v>
      </c>
      <c r="M25" s="30">
        <v>363.58</v>
      </c>
      <c r="N25" s="30">
        <v>190.51</v>
      </c>
      <c r="O25" s="30">
        <f t="shared" si="5"/>
        <v>6753.66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25366.05</v>
      </c>
      <c r="N27" s="30">
        <v>7417.1</v>
      </c>
      <c r="O27" s="30">
        <f t="shared" si="5"/>
        <v>336271.6699999999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-86154.53</v>
      </c>
      <c r="C29" s="30">
        <f>+C30+C32+C45+C46+C49-C50</f>
        <v>-84021.66</v>
      </c>
      <c r="D29" s="30">
        <f t="shared" si="6"/>
        <v>-698089.6599999999</v>
      </c>
      <c r="E29" s="30">
        <f t="shared" si="6"/>
        <v>-14709.57</v>
      </c>
      <c r="F29" s="30">
        <f t="shared" si="6"/>
        <v>-47839.39</v>
      </c>
      <c r="G29" s="30">
        <f t="shared" si="6"/>
        <v>-71408.76</v>
      </c>
      <c r="H29" s="30">
        <f t="shared" si="6"/>
        <v>-206457.52</v>
      </c>
      <c r="I29" s="30">
        <f t="shared" si="6"/>
        <v>-86618.62</v>
      </c>
      <c r="J29" s="30">
        <f t="shared" si="6"/>
        <v>-65637.93</v>
      </c>
      <c r="K29" s="30">
        <f t="shared" si="6"/>
        <v>-56686.729999999996</v>
      </c>
      <c r="L29" s="30">
        <f t="shared" si="6"/>
        <v>-45618.67</v>
      </c>
      <c r="M29" s="30">
        <f t="shared" si="6"/>
        <v>-29895.480000000003</v>
      </c>
      <c r="N29" s="30">
        <f t="shared" si="6"/>
        <v>-24747.12</v>
      </c>
      <c r="O29" s="30">
        <f t="shared" si="6"/>
        <v>-1517885.64</v>
      </c>
    </row>
    <row r="30" spans="1:15" ht="18.75" customHeight="1">
      <c r="A30" s="26" t="s">
        <v>40</v>
      </c>
      <c r="B30" s="31">
        <f>+B31</f>
        <v>-81989.6</v>
      </c>
      <c r="C30" s="31">
        <f>+C31</f>
        <v>-82302</v>
      </c>
      <c r="D30" s="31">
        <f aca="true" t="shared" si="7" ref="D30:O30">+D31</f>
        <v>-55431.2</v>
      </c>
      <c r="E30" s="31">
        <f t="shared" si="7"/>
        <v>-13574</v>
      </c>
      <c r="F30" s="31">
        <f t="shared" si="7"/>
        <v>-46648.8</v>
      </c>
      <c r="G30" s="31">
        <f t="shared" si="7"/>
        <v>-70963.2</v>
      </c>
      <c r="H30" s="31">
        <f t="shared" si="7"/>
        <v>-10890</v>
      </c>
      <c r="I30" s="31">
        <f t="shared" si="7"/>
        <v>-82196.4</v>
      </c>
      <c r="J30" s="31">
        <f t="shared" si="7"/>
        <v>-62128</v>
      </c>
      <c r="K30" s="31">
        <f t="shared" si="7"/>
        <v>-53438</v>
      </c>
      <c r="L30" s="31">
        <f t="shared" si="7"/>
        <v>-41373.2</v>
      </c>
      <c r="M30" s="31">
        <f t="shared" si="7"/>
        <v>-27482.4</v>
      </c>
      <c r="N30" s="31">
        <f t="shared" si="7"/>
        <v>-23469.6</v>
      </c>
      <c r="O30" s="31">
        <f t="shared" si="7"/>
        <v>-651886.3999999999</v>
      </c>
    </row>
    <row r="31" spans="1:26" ht="18.75" customHeight="1">
      <c r="A31" s="27" t="s">
        <v>41</v>
      </c>
      <c r="B31" s="16">
        <f>ROUND((-B9)*$G$3,2)</f>
        <v>-81989.6</v>
      </c>
      <c r="C31" s="16">
        <f aca="true" t="shared" si="8" ref="C31:N31">ROUND((-C9)*$G$3,2)</f>
        <v>-82302</v>
      </c>
      <c r="D31" s="16">
        <f t="shared" si="8"/>
        <v>-55431.2</v>
      </c>
      <c r="E31" s="16">
        <f t="shared" si="8"/>
        <v>-13574</v>
      </c>
      <c r="F31" s="16">
        <f t="shared" si="8"/>
        <v>-46648.8</v>
      </c>
      <c r="G31" s="16">
        <f t="shared" si="8"/>
        <v>-70963.2</v>
      </c>
      <c r="H31" s="16">
        <f t="shared" si="8"/>
        <v>-10890</v>
      </c>
      <c r="I31" s="16">
        <f t="shared" si="8"/>
        <v>-82196.4</v>
      </c>
      <c r="J31" s="16">
        <f t="shared" si="8"/>
        <v>-62128</v>
      </c>
      <c r="K31" s="16">
        <f t="shared" si="8"/>
        <v>-53438</v>
      </c>
      <c r="L31" s="16">
        <f t="shared" si="8"/>
        <v>-41373.2</v>
      </c>
      <c r="M31" s="16">
        <f t="shared" si="8"/>
        <v>-27482.4</v>
      </c>
      <c r="N31" s="16">
        <f t="shared" si="8"/>
        <v>-23469.6</v>
      </c>
      <c r="O31" s="32">
        <f aca="true" t="shared" si="9" ref="O31:O50">SUM(B31:N31)</f>
        <v>-651886.3999999999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-4164.93</v>
      </c>
      <c r="C32" s="31">
        <f aca="true" t="shared" si="10" ref="C32:O32">SUM(C33:C43)</f>
        <v>-1719.6599999999999</v>
      </c>
      <c r="D32" s="31">
        <f t="shared" si="10"/>
        <v>-642658.46</v>
      </c>
      <c r="E32" s="31">
        <f t="shared" si="10"/>
        <v>-1135.57</v>
      </c>
      <c r="F32" s="31">
        <f t="shared" si="10"/>
        <v>-1190.5900000000001</v>
      </c>
      <c r="G32" s="31">
        <f t="shared" si="10"/>
        <v>-445.5600000000004</v>
      </c>
      <c r="H32" s="31">
        <f t="shared" si="10"/>
        <v>-194487.3</v>
      </c>
      <c r="I32" s="31">
        <f t="shared" si="10"/>
        <v>-4422.22</v>
      </c>
      <c r="J32" s="31">
        <f t="shared" si="10"/>
        <v>-3509.93</v>
      </c>
      <c r="K32" s="31">
        <f t="shared" si="10"/>
        <v>-3248.7299999999996</v>
      </c>
      <c r="L32" s="31">
        <f t="shared" si="10"/>
        <v>-4245.47</v>
      </c>
      <c r="M32" s="31">
        <f t="shared" si="10"/>
        <v>-2413.08</v>
      </c>
      <c r="N32" s="31">
        <f t="shared" si="10"/>
        <v>-1277.52</v>
      </c>
      <c r="O32" s="31">
        <f t="shared" si="10"/>
        <v>-864919.02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-10802.19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-10802.19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-831.6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-831.6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1500</v>
      </c>
      <c r="C35" s="33">
        <v>2500</v>
      </c>
      <c r="D35" s="33">
        <v>0</v>
      </c>
      <c r="E35" s="33">
        <v>0</v>
      </c>
      <c r="F35" s="33">
        <v>2500</v>
      </c>
      <c r="G35" s="33">
        <v>5000</v>
      </c>
      <c r="H35" s="33">
        <v>0</v>
      </c>
      <c r="I35" s="33">
        <v>500</v>
      </c>
      <c r="J35" s="33">
        <v>0</v>
      </c>
      <c r="K35" s="33">
        <v>1500</v>
      </c>
      <c r="L35" s="33">
        <v>0</v>
      </c>
      <c r="M35" s="33">
        <v>0</v>
      </c>
      <c r="N35" s="33">
        <v>0</v>
      </c>
      <c r="O35" s="33">
        <f t="shared" si="9"/>
        <v>13500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-635850</v>
      </c>
      <c r="E39" s="33">
        <v>0</v>
      </c>
      <c r="F39" s="33">
        <v>0</v>
      </c>
      <c r="G39" s="33">
        <v>0</v>
      </c>
      <c r="H39" s="33">
        <v>-161100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-796950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-5664.93</v>
      </c>
      <c r="C41" s="33">
        <v>-4219.66</v>
      </c>
      <c r="D41" s="33">
        <v>-3238.95</v>
      </c>
      <c r="E41" s="33">
        <v>-1135.57</v>
      </c>
      <c r="F41" s="33">
        <v>-3690.59</v>
      </c>
      <c r="G41" s="33">
        <v>-5445.56</v>
      </c>
      <c r="H41" s="33">
        <v>-980.72</v>
      </c>
      <c r="I41" s="33">
        <v>-4090.62</v>
      </c>
      <c r="J41" s="33">
        <v>-3509.93</v>
      </c>
      <c r="K41" s="33">
        <v>-4748.73</v>
      </c>
      <c r="L41" s="33">
        <v>-4245.47</v>
      </c>
      <c r="M41" s="33">
        <v>-2413.08</v>
      </c>
      <c r="N41" s="33">
        <v>-1277.52</v>
      </c>
      <c r="O41" s="33">
        <f t="shared" si="9"/>
        <v>-44661.33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-21604.39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-21604.39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-3569.51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-3569.51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-1080.22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-1080.22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1216332.9300000002</v>
      </c>
      <c r="C48" s="36">
        <f t="shared" si="11"/>
        <v>868622.61</v>
      </c>
      <c r="D48" s="36">
        <f t="shared" si="11"/>
        <v>42967.41000000003</v>
      </c>
      <c r="E48" s="36">
        <f t="shared" si="11"/>
        <v>242500.15999999997</v>
      </c>
      <c r="F48" s="36">
        <f t="shared" si="11"/>
        <v>791063.4300000002</v>
      </c>
      <c r="G48" s="36">
        <f t="shared" si="11"/>
        <v>1166158.26</v>
      </c>
      <c r="H48" s="36">
        <f t="shared" si="11"/>
        <v>16870.100000000035</v>
      </c>
      <c r="I48" s="36">
        <f t="shared" si="11"/>
        <v>852268.2100000001</v>
      </c>
      <c r="J48" s="36">
        <f t="shared" si="11"/>
        <v>732295.1399999999</v>
      </c>
      <c r="K48" s="36">
        <f t="shared" si="11"/>
        <v>1026200.8600000001</v>
      </c>
      <c r="L48" s="36">
        <f t="shared" si="11"/>
        <v>927612.71</v>
      </c>
      <c r="M48" s="36">
        <f t="shared" si="11"/>
        <v>527381.91</v>
      </c>
      <c r="N48" s="36">
        <f t="shared" si="11"/>
        <v>266802.04</v>
      </c>
      <c r="O48" s="36">
        <f>SUM(B48:N48)</f>
        <v>8677075.77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1216332.92</v>
      </c>
      <c r="C54" s="51">
        <f t="shared" si="12"/>
        <v>868622.61</v>
      </c>
      <c r="D54" s="51">
        <f t="shared" si="12"/>
        <v>42967.41</v>
      </c>
      <c r="E54" s="51">
        <f t="shared" si="12"/>
        <v>242500.16</v>
      </c>
      <c r="F54" s="51">
        <f t="shared" si="12"/>
        <v>791063.43</v>
      </c>
      <c r="G54" s="51">
        <f t="shared" si="12"/>
        <v>1166158.27</v>
      </c>
      <c r="H54" s="51">
        <f t="shared" si="12"/>
        <v>16870.11</v>
      </c>
      <c r="I54" s="51">
        <f t="shared" si="12"/>
        <v>852268.21</v>
      </c>
      <c r="J54" s="51">
        <f t="shared" si="12"/>
        <v>732295.14</v>
      </c>
      <c r="K54" s="51">
        <f t="shared" si="12"/>
        <v>1026200.86</v>
      </c>
      <c r="L54" s="51">
        <f t="shared" si="12"/>
        <v>927612.7</v>
      </c>
      <c r="M54" s="51">
        <f t="shared" si="12"/>
        <v>527381.9</v>
      </c>
      <c r="N54" s="51">
        <f t="shared" si="12"/>
        <v>266802.04</v>
      </c>
      <c r="O54" s="36">
        <f t="shared" si="12"/>
        <v>8677075.76</v>
      </c>
      <c r="Q54"/>
    </row>
    <row r="55" spans="1:18" ht="18.75" customHeight="1">
      <c r="A55" s="26" t="s">
        <v>56</v>
      </c>
      <c r="B55" s="51">
        <v>993031.41</v>
      </c>
      <c r="C55" s="51">
        <v>618085.38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1611116.79</v>
      </c>
      <c r="P55"/>
      <c r="Q55"/>
      <c r="R55" s="43"/>
    </row>
    <row r="56" spans="1:16" ht="18.75" customHeight="1">
      <c r="A56" s="26" t="s">
        <v>57</v>
      </c>
      <c r="B56" s="51">
        <v>223301.51</v>
      </c>
      <c r="C56" s="51">
        <v>250537.23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473838.74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42967.41</v>
      </c>
      <c r="E57" s="52">
        <v>0</v>
      </c>
      <c r="F57" s="52">
        <v>0</v>
      </c>
      <c r="G57" s="52">
        <v>0</v>
      </c>
      <c r="H57" s="51">
        <v>16870.11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59837.520000000004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242500.16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242500.16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791063.43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791063.43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1166158.27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1166158.27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852268.21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852268.21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732295.14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732295.14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1026200.86</v>
      </c>
      <c r="L63" s="31">
        <v>927612.7</v>
      </c>
      <c r="M63" s="52">
        <v>0</v>
      </c>
      <c r="N63" s="52">
        <v>0</v>
      </c>
      <c r="O63" s="36">
        <f t="shared" si="13"/>
        <v>1953813.56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527381.9</v>
      </c>
      <c r="N64" s="52">
        <v>0</v>
      </c>
      <c r="O64" s="36">
        <f t="shared" si="13"/>
        <v>527381.9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266802.04</v>
      </c>
      <c r="O65" s="55">
        <f t="shared" si="13"/>
        <v>266802.04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2022-03-11T22:15:22Z</dcterms:modified>
  <cp:category/>
  <cp:version/>
  <cp:contentType/>
  <cp:contentStatus/>
</cp:coreProperties>
</file>