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<sst xmlns="http://schemas.openxmlformats.org/spreadsheetml/2006/main" count="83" uniqueCount="80">
  <si>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</si>
  <si>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</si>
  <si>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</si>
  <si>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</si>
  <si>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</si>
  <si>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</si>
  <si>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</si>
  <si>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</si>
  <si>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</si>
  <si>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</si>
  <si>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</si>
  <si>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</si>
  <si>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</si>
  <si>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</si>
  <si>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</si>
  <si>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</si>
  <si>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</si>
  <si>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</si>
  <si>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</si>
  <si>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</si>
  <si>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</si>
  <si>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</si>
  <si>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</si>
  <si>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</si>
  <si>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</si>
  <si>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</si>
  <si>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</si>
  <si>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</si>
  <si>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</si>
  <si>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</si>
  <si>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</si>
  <si>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</si>
  <si>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</si>
  <si>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</si>
  <si>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</si>
  <si>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</si>
  <si>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</si>
  <si>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</si>
  <si>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</si>
  <si>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</si>
  <si>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</si>
  <si>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</si>
  <si>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</si>
  <si>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</si>
  <si>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</si>
  <si>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</si>
  <si>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</si>
  <si>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</si>
  <si>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</si>
  <si>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</si>
  <si>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</si>
  <si>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</si>
  <si>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</si>
  <si>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</si>
  <si>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</si>
  <si>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</si>
  <si>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</si>
  <si>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</si>
  <si>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</si>
  <si>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</si>
  <si>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</si>
  <si>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</si>
  <si>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</si>
  <si>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</si>
  <si>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</si>
  <si>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</si>
  <si>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</si>
  <si>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</si>
  <si>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08/03/22 - VENCIMENTO 15/03/22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</si>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</sst>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396977</v>
      </c>
      <c r="C7" s="9">
        <f t="shared" si="0"/>
        <v>282006</v>
      </c>
      <c r="D7" s="9">
        <f t="shared" si="0"/>
        <v>269011</v>
      </c>
      <c r="E7" s="9">
        <f t="shared" si="0"/>
        <v>68792</v>
      </c>
      <c r="F7" s="9">
        <f t="shared" si="0"/>
        <v>226975</v>
      </c>
      <c r="G7" s="9">
        <f t="shared" si="0"/>
        <v>366768</v>
      </c>
      <c r="H7" s="9">
        <f t="shared" si="0"/>
        <v>45616</v>
      </c>
      <c r="I7" s="9">
        <f t="shared" si="0"/>
        <v>284875</v>
      </c>
      <c r="J7" s="9">
        <f t="shared" si="0"/>
        <v>239860</v>
      </c>
      <c r="K7" s="9">
        <f t="shared" si="0"/>
        <v>359517</v>
      </c>
      <c r="L7" s="9">
        <f t="shared" si="0"/>
        <v>266962</v>
      </c>
      <c r="M7" s="9">
        <f t="shared" si="0"/>
        <v>129728</v>
      </c>
      <c r="N7" s="9">
        <f t="shared" si="0"/>
        <v>82787</v>
      </c>
      <c r="O7" s="9">
        <f t="shared" si="0"/>
        <v>3019874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17098</v>
      </c>
      <c r="C8" s="11">
        <f t="shared" si="1"/>
        <v>17462</v>
      </c>
      <c r="D8" s="11">
        <f t="shared" si="1"/>
        <v>12250</v>
      </c>
      <c r="E8" s="11">
        <f t="shared" si="1"/>
        <v>2805</v>
      </c>
      <c r="F8" s="11">
        <f t="shared" si="1"/>
        <v>9777</v>
      </c>
      <c r="G8" s="11">
        <f t="shared" si="1"/>
        <v>14796</v>
      </c>
      <c r="H8" s="11">
        <f t="shared" si="1"/>
        <v>2486</v>
      </c>
      <c r="I8" s="11">
        <f t="shared" si="1"/>
        <v>18577</v>
      </c>
      <c r="J8" s="11">
        <f t="shared" si="1"/>
        <v>14304</v>
      </c>
      <c r="K8" s="11">
        <f t="shared" si="1"/>
        <v>11360</v>
      </c>
      <c r="L8" s="11">
        <f t="shared" si="1"/>
        <v>9095</v>
      </c>
      <c r="M8" s="11">
        <f t="shared" si="1"/>
        <v>6282</v>
      </c>
      <c r="N8" s="11">
        <f t="shared" si="1"/>
        <v>5279</v>
      </c>
      <c r="O8" s="11">
        <f t="shared" si="1"/>
        <v>141571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17098</v>
      </c>
      <c r="C9" s="11">
        <v>17462</v>
      </c>
      <c r="D9" s="11">
        <v>12250</v>
      </c>
      <c r="E9" s="11">
        <v>2805</v>
      </c>
      <c r="F9" s="11">
        <v>9777</v>
      </c>
      <c r="G9" s="11">
        <v>14796</v>
      </c>
      <c r="H9" s="11">
        <v>2486</v>
      </c>
      <c r="I9" s="11">
        <v>18569</v>
      </c>
      <c r="J9" s="11">
        <v>14304</v>
      </c>
      <c r="K9" s="11">
        <v>11351</v>
      </c>
      <c r="L9" s="11">
        <v>9095</v>
      </c>
      <c r="M9" s="11">
        <v>6277</v>
      </c>
      <c r="N9" s="11">
        <v>5263</v>
      </c>
      <c r="O9" s="11">
        <f>SUM(B9:N9)</f>
        <v>141533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</v>
      </c>
      <c r="J10" s="13">
        <v>0</v>
      </c>
      <c r="K10" s="13">
        <v>9</v>
      </c>
      <c r="L10" s="13">
        <v>0</v>
      </c>
      <c r="M10" s="13">
        <v>5</v>
      </c>
      <c r="N10" s="13">
        <v>16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379879</v>
      </c>
      <c r="C11" s="13">
        <v>264544</v>
      </c>
      <c r="D11" s="13">
        <v>256761</v>
      </c>
      <c r="E11" s="13">
        <v>65987</v>
      </c>
      <c r="F11" s="13">
        <v>217198</v>
      </c>
      <c r="G11" s="13">
        <v>351972</v>
      </c>
      <c r="H11" s="13">
        <v>43130</v>
      </c>
      <c r="I11" s="13">
        <v>266298</v>
      </c>
      <c r="J11" s="13">
        <v>225556</v>
      </c>
      <c r="K11" s="13">
        <v>348157</v>
      </c>
      <c r="L11" s="13">
        <v>257867</v>
      </c>
      <c r="M11" s="13">
        <v>123446</v>
      </c>
      <c r="N11" s="13">
        <v>77508</v>
      </c>
      <c r="O11" s="11">
        <f>SUM(B11:N11)</f>
        <v>2878303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1.194683858695041</v>
      </c>
      <c r="C16" s="19">
        <v>1.220884162259879</v>
      </c>
      <c r="D16" s="19">
        <v>1.148892595375794</v>
      </c>
      <c r="E16" s="19">
        <v>0.88686209811032</v>
      </c>
      <c r="F16" s="19">
        <v>1.352292609794017</v>
      </c>
      <c r="G16" s="19">
        <v>1.457254149659372</v>
      </c>
      <c r="H16" s="19">
        <v>1.657483918174092</v>
      </c>
      <c r="I16" s="19">
        <v>1.203358432552336</v>
      </c>
      <c r="J16" s="19">
        <v>1.24717919081845</v>
      </c>
      <c r="K16" s="19">
        <v>1.138304764546103</v>
      </c>
      <c r="L16" s="19">
        <v>1.205905834704231</v>
      </c>
      <c r="M16" s="19">
        <v>1.240151145426711</v>
      </c>
      <c r="N16" s="19">
        <v>1.127047382402374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1306188.5</v>
      </c>
      <c r="C18" s="24">
        <f aca="true" t="shared" si="2" ref="C18:O18">SUM(C19:C27)</f>
        <v>958422.23</v>
      </c>
      <c r="D18" s="24">
        <f t="shared" si="2"/>
        <v>742703.15</v>
      </c>
      <c r="E18" s="24">
        <f t="shared" si="2"/>
        <v>257038.44999999998</v>
      </c>
      <c r="F18" s="24">
        <f t="shared" si="2"/>
        <v>855758.97</v>
      </c>
      <c r="G18" s="24">
        <f t="shared" si="2"/>
        <v>1246949.6300000001</v>
      </c>
      <c r="H18" s="24">
        <f t="shared" si="2"/>
        <v>230750.92</v>
      </c>
      <c r="I18" s="24">
        <f t="shared" si="2"/>
        <v>954706.16</v>
      </c>
      <c r="J18" s="24">
        <f t="shared" si="2"/>
        <v>825231.45</v>
      </c>
      <c r="K18" s="24">
        <f t="shared" si="2"/>
        <v>1089599.82</v>
      </c>
      <c r="L18" s="24">
        <f t="shared" si="2"/>
        <v>979799.0300000001</v>
      </c>
      <c r="M18" s="24">
        <f t="shared" si="2"/>
        <v>563252.1399999999</v>
      </c>
      <c r="N18" s="24">
        <f t="shared" si="2"/>
        <v>293451.57000000007</v>
      </c>
      <c r="O18" s="24">
        <f t="shared" si="2"/>
        <v>10303852.020000001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1002724.2</v>
      </c>
      <c r="C19" s="30">
        <f t="shared" si="3"/>
        <v>735866.46</v>
      </c>
      <c r="D19" s="30">
        <f t="shared" si="3"/>
        <v>615604.77</v>
      </c>
      <c r="E19" s="30">
        <f t="shared" si="3"/>
        <v>268942.32</v>
      </c>
      <c r="F19" s="30">
        <f t="shared" si="3"/>
        <v>602051.19</v>
      </c>
      <c r="G19" s="30">
        <f t="shared" si="3"/>
        <v>800434.48</v>
      </c>
      <c r="H19" s="30">
        <f t="shared" si="3"/>
        <v>133664</v>
      </c>
      <c r="I19" s="30">
        <f t="shared" si="3"/>
        <v>738111.13</v>
      </c>
      <c r="J19" s="30">
        <f t="shared" si="3"/>
        <v>625075.16</v>
      </c>
      <c r="K19" s="30">
        <f t="shared" si="3"/>
        <v>885598.23</v>
      </c>
      <c r="L19" s="30">
        <f t="shared" si="3"/>
        <v>748775.02</v>
      </c>
      <c r="M19" s="30">
        <f t="shared" si="3"/>
        <v>419864.67</v>
      </c>
      <c r="N19" s="30">
        <f t="shared" si="3"/>
        <v>242027.79</v>
      </c>
      <c r="O19" s="30">
        <f>SUM(B19:N19)</f>
        <v>7818739.419999999</v>
      </c>
    </row>
    <row r="20" spans="1:23" ht="18.75" customHeight="1">
      <c r="A20" s="26" t="s">
        <v>35</v>
      </c>
      <c r="B20" s="30">
        <f>IF(B16&lt;&gt;0,ROUND((B16-1)*B19,2),0)</f>
        <v>195214.22</v>
      </c>
      <c r="C20" s="30">
        <f aca="true" t="shared" si="4" ref="C20:N20">IF(C16&lt;&gt;0,ROUND((C16-1)*C19,2),0)</f>
        <v>162541.25</v>
      </c>
      <c r="D20" s="30">
        <f t="shared" si="4"/>
        <v>91658.99</v>
      </c>
      <c r="E20" s="30">
        <f t="shared" si="4"/>
        <v>-30427.57</v>
      </c>
      <c r="F20" s="30">
        <f t="shared" si="4"/>
        <v>212098.18</v>
      </c>
      <c r="G20" s="30">
        <f t="shared" si="4"/>
        <v>366001.99</v>
      </c>
      <c r="H20" s="30">
        <f t="shared" si="4"/>
        <v>87881.93</v>
      </c>
      <c r="I20" s="30">
        <f t="shared" si="4"/>
        <v>150101.12</v>
      </c>
      <c r="J20" s="30">
        <f t="shared" si="4"/>
        <v>154505.57</v>
      </c>
      <c r="K20" s="30">
        <f t="shared" si="4"/>
        <v>122482.45</v>
      </c>
      <c r="L20" s="30">
        <f t="shared" si="4"/>
        <v>154177.15</v>
      </c>
      <c r="M20" s="30">
        <f t="shared" si="4"/>
        <v>100830.98</v>
      </c>
      <c r="N20" s="30">
        <f t="shared" si="4"/>
        <v>30749</v>
      </c>
      <c r="O20" s="30">
        <f aca="true" t="shared" si="5" ref="O19:O27">SUM(B20:N20)</f>
        <v>1797815.2599999998</v>
      </c>
      <c r="W20" s="62"/>
    </row>
    <row r="21" spans="1:15" ht="18.75" customHeight="1">
      <c r="A21" s="26" t="s">
        <v>36</v>
      </c>
      <c r="B21" s="30">
        <v>50948.72</v>
      </c>
      <c r="C21" s="30">
        <v>34597.52</v>
      </c>
      <c r="D21" s="30">
        <v>17621.89</v>
      </c>
      <c r="E21" s="30">
        <v>8956.68</v>
      </c>
      <c r="F21" s="30">
        <v>25202.23</v>
      </c>
      <c r="G21" s="30">
        <v>40527.62</v>
      </c>
      <c r="H21" s="30">
        <v>3843.28</v>
      </c>
      <c r="I21" s="30">
        <v>27864.58</v>
      </c>
      <c r="J21" s="30">
        <v>28658.47</v>
      </c>
      <c r="K21" s="30">
        <v>42793.58</v>
      </c>
      <c r="L21" s="30">
        <v>38223.8</v>
      </c>
      <c r="M21" s="30">
        <v>18361.26</v>
      </c>
      <c r="N21" s="30">
        <v>11282.27</v>
      </c>
      <c r="O21" s="30">
        <f t="shared" si="5"/>
        <v>348881.9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1011.79</v>
      </c>
      <c r="C24" s="30">
        <v>756.53</v>
      </c>
      <c r="D24" s="30">
        <v>577.84</v>
      </c>
      <c r="E24" s="30">
        <v>201.89</v>
      </c>
      <c r="F24" s="30">
        <v>672.98</v>
      </c>
      <c r="G24" s="30">
        <v>976.99</v>
      </c>
      <c r="H24" s="30">
        <v>181.01</v>
      </c>
      <c r="I24" s="30">
        <v>742.6</v>
      </c>
      <c r="J24" s="30">
        <v>649.78</v>
      </c>
      <c r="K24" s="30">
        <v>851.67</v>
      </c>
      <c r="L24" s="30">
        <v>763.49</v>
      </c>
      <c r="M24" s="30">
        <v>433.96</v>
      </c>
      <c r="N24" s="30">
        <v>220.46</v>
      </c>
      <c r="O24" s="30">
        <f t="shared" si="5"/>
        <v>8040.99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850.27</v>
      </c>
      <c r="C25" s="30">
        <v>633.11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35341.87</v>
      </c>
      <c r="L27" s="30">
        <v>35441.92</v>
      </c>
      <c r="M27" s="30">
        <v>25366.05</v>
      </c>
      <c r="N27" s="30">
        <v>7417.1</v>
      </c>
      <c r="O27" s="30">
        <f t="shared" si="5"/>
        <v>336044.43999999994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-80857.42</v>
      </c>
      <c r="C29" s="30">
        <f>+C30+C32+C45+C46+C49-C50</f>
        <v>-81039.56</v>
      </c>
      <c r="D29" s="30">
        <f t="shared" si="6"/>
        <v>-60690.88</v>
      </c>
      <c r="E29" s="30">
        <f t="shared" si="6"/>
        <v>-13464.66</v>
      </c>
      <c r="F29" s="30">
        <f t="shared" si="6"/>
        <v>-46761.01</v>
      </c>
      <c r="G29" s="30">
        <f t="shared" si="6"/>
        <v>-70535.05</v>
      </c>
      <c r="H29" s="30">
        <f t="shared" si="6"/>
        <v>-46582.349999999984</v>
      </c>
      <c r="I29" s="30">
        <f t="shared" si="6"/>
        <v>-85832.93000000001</v>
      </c>
      <c r="J29" s="30">
        <f t="shared" si="6"/>
        <v>-66550.77</v>
      </c>
      <c r="K29" s="30">
        <f t="shared" si="6"/>
        <v>-54680.23</v>
      </c>
      <c r="L29" s="30">
        <f t="shared" si="6"/>
        <v>-44263.47</v>
      </c>
      <c r="M29" s="30">
        <f t="shared" si="6"/>
        <v>-30031.879999999997</v>
      </c>
      <c r="N29" s="30">
        <f t="shared" si="6"/>
        <v>-24383.11</v>
      </c>
      <c r="O29" s="30">
        <f t="shared" si="6"/>
        <v>-705673.3200000001</v>
      </c>
    </row>
    <row r="30" spans="1:15" ht="18.75" customHeight="1">
      <c r="A30" s="26" t="s">
        <v>40</v>
      </c>
      <c r="B30" s="31">
        <f>+B31</f>
        <v>-75231.2</v>
      </c>
      <c r="C30" s="31">
        <f>+C31</f>
        <v>-76832.8</v>
      </c>
      <c r="D30" s="31">
        <f aca="true" t="shared" si="7" ref="D30:O30">+D31</f>
        <v>-53900</v>
      </c>
      <c r="E30" s="31">
        <f t="shared" si="7"/>
        <v>-12342</v>
      </c>
      <c r="F30" s="31">
        <f t="shared" si="7"/>
        <v>-43018.8</v>
      </c>
      <c r="G30" s="31">
        <f t="shared" si="7"/>
        <v>-65102.4</v>
      </c>
      <c r="H30" s="31">
        <f t="shared" si="7"/>
        <v>-10938.4</v>
      </c>
      <c r="I30" s="31">
        <f t="shared" si="7"/>
        <v>-81703.6</v>
      </c>
      <c r="J30" s="31">
        <f t="shared" si="7"/>
        <v>-62937.6</v>
      </c>
      <c r="K30" s="31">
        <f t="shared" si="7"/>
        <v>-49944.4</v>
      </c>
      <c r="L30" s="31">
        <f t="shared" si="7"/>
        <v>-40018</v>
      </c>
      <c r="M30" s="31">
        <f t="shared" si="7"/>
        <v>-27618.8</v>
      </c>
      <c r="N30" s="31">
        <f t="shared" si="7"/>
        <v>-23157.2</v>
      </c>
      <c r="O30" s="31">
        <f t="shared" si="7"/>
        <v>-622745.2000000001</v>
      </c>
    </row>
    <row r="31" spans="1:26" ht="18.75" customHeight="1">
      <c r="A31" s="27" t="s">
        <v>41</v>
      </c>
      <c r="B31" s="16">
        <f>ROUND((-B9)*$G$3,2)</f>
        <v>-75231.2</v>
      </c>
      <c r="C31" s="16">
        <f aca="true" t="shared" si="8" ref="C31:N31">ROUND((-C9)*$G$3,2)</f>
        <v>-76832.8</v>
      </c>
      <c r="D31" s="16">
        <f t="shared" si="8"/>
        <v>-53900</v>
      </c>
      <c r="E31" s="16">
        <f t="shared" si="8"/>
        <v>-12342</v>
      </c>
      <c r="F31" s="16">
        <f t="shared" si="8"/>
        <v>-43018.8</v>
      </c>
      <c r="G31" s="16">
        <f t="shared" si="8"/>
        <v>-65102.4</v>
      </c>
      <c r="H31" s="16">
        <f t="shared" si="8"/>
        <v>-10938.4</v>
      </c>
      <c r="I31" s="16">
        <f t="shared" si="8"/>
        <v>-81703.6</v>
      </c>
      <c r="J31" s="16">
        <f t="shared" si="8"/>
        <v>-62937.6</v>
      </c>
      <c r="K31" s="16">
        <f t="shared" si="8"/>
        <v>-49944.4</v>
      </c>
      <c r="L31" s="16">
        <f t="shared" si="8"/>
        <v>-40018</v>
      </c>
      <c r="M31" s="16">
        <f t="shared" si="8"/>
        <v>-27618.8</v>
      </c>
      <c r="N31" s="16">
        <f t="shared" si="8"/>
        <v>-23157.2</v>
      </c>
      <c r="O31" s="32">
        <f aca="true" t="shared" si="9" ref="O31:O50">SUM(B31:N31)</f>
        <v>-622745.2000000001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-5626.22</v>
      </c>
      <c r="C32" s="31">
        <f aca="true" t="shared" si="10" ref="C32:O32">SUM(C33:C43)</f>
        <v>-4206.76</v>
      </c>
      <c r="D32" s="31">
        <f t="shared" si="10"/>
        <v>-6790.879999999999</v>
      </c>
      <c r="E32" s="31">
        <f t="shared" si="10"/>
        <v>-1122.66</v>
      </c>
      <c r="F32" s="31">
        <f t="shared" si="10"/>
        <v>-3742.21</v>
      </c>
      <c r="G32" s="31">
        <f t="shared" si="10"/>
        <v>-5432.65</v>
      </c>
      <c r="H32" s="31">
        <f t="shared" si="10"/>
        <v>-34526.609999999986</v>
      </c>
      <c r="I32" s="31">
        <f t="shared" si="10"/>
        <v>-4129.33</v>
      </c>
      <c r="J32" s="31">
        <f t="shared" si="10"/>
        <v>-3613.17</v>
      </c>
      <c r="K32" s="31">
        <f t="shared" si="10"/>
        <v>-4735.83</v>
      </c>
      <c r="L32" s="31">
        <f t="shared" si="10"/>
        <v>-4245.47</v>
      </c>
      <c r="M32" s="31">
        <f t="shared" si="10"/>
        <v>-2413.08</v>
      </c>
      <c r="N32" s="31">
        <f t="shared" si="10"/>
        <v>-1225.91</v>
      </c>
      <c r="O32" s="31">
        <f t="shared" si="10"/>
        <v>-81810.78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-11173.36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-11173.36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635850</v>
      </c>
      <c r="E38" s="33">
        <v>0</v>
      </c>
      <c r="F38" s="33">
        <v>0</v>
      </c>
      <c r="G38" s="33">
        <v>0</v>
      </c>
      <c r="H38" s="33">
        <v>161100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-5626.22</v>
      </c>
      <c r="C41" s="33">
        <v>-4206.76</v>
      </c>
      <c r="D41" s="33">
        <v>-3213.14</v>
      </c>
      <c r="E41" s="33">
        <v>-1122.66</v>
      </c>
      <c r="F41" s="33">
        <v>-3742.21</v>
      </c>
      <c r="G41" s="33">
        <v>-5432.65</v>
      </c>
      <c r="H41" s="33">
        <v>-1006.53</v>
      </c>
      <c r="I41" s="33">
        <v>-4129.33</v>
      </c>
      <c r="J41" s="33">
        <v>-3613.17</v>
      </c>
      <c r="K41" s="33">
        <v>-4735.83</v>
      </c>
      <c r="L41" s="33">
        <v>-4245.47</v>
      </c>
      <c r="M41" s="33">
        <v>-2413.08</v>
      </c>
      <c r="N41" s="33">
        <v>-1225.91</v>
      </c>
      <c r="O41" s="33">
        <f t="shared" si="9"/>
        <v>-44712.96000000001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-22346.72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-22346.72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-3577.74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-3577.74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-1117.34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-1117.34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1225331.08</v>
      </c>
      <c r="C48" s="36">
        <f t="shared" si="11"/>
        <v>877382.6699999999</v>
      </c>
      <c r="D48" s="36">
        <f t="shared" si="11"/>
        <v>682012.27</v>
      </c>
      <c r="E48" s="36">
        <f t="shared" si="11"/>
        <v>243573.78999999998</v>
      </c>
      <c r="F48" s="36">
        <f t="shared" si="11"/>
        <v>808997.96</v>
      </c>
      <c r="G48" s="36">
        <f t="shared" si="11"/>
        <v>1176414.58</v>
      </c>
      <c r="H48" s="36">
        <f t="shared" si="11"/>
        <v>184168.57000000004</v>
      </c>
      <c r="I48" s="36">
        <f t="shared" si="11"/>
        <v>868873.23</v>
      </c>
      <c r="J48" s="36">
        <f t="shared" si="11"/>
        <v>758680.6799999999</v>
      </c>
      <c r="K48" s="36">
        <f t="shared" si="11"/>
        <v>1034919.5900000001</v>
      </c>
      <c r="L48" s="36">
        <f t="shared" si="11"/>
        <v>935535.5600000002</v>
      </c>
      <c r="M48" s="36">
        <f t="shared" si="11"/>
        <v>533220.2599999999</v>
      </c>
      <c r="N48" s="36">
        <f t="shared" si="11"/>
        <v>269068.4600000001</v>
      </c>
      <c r="O48" s="36">
        <f>SUM(B48:N48)</f>
        <v>9598178.700000001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1225331.08</v>
      </c>
      <c r="C54" s="51">
        <f t="shared" si="12"/>
        <v>877382.6599999999</v>
      </c>
      <c r="D54" s="51">
        <f t="shared" si="12"/>
        <v>682012.27</v>
      </c>
      <c r="E54" s="51">
        <f t="shared" si="12"/>
        <v>243573.79</v>
      </c>
      <c r="F54" s="51">
        <f t="shared" si="12"/>
        <v>808997.96</v>
      </c>
      <c r="G54" s="51">
        <f t="shared" si="12"/>
        <v>1176414.58</v>
      </c>
      <c r="H54" s="51">
        <f t="shared" si="12"/>
        <v>184168.58</v>
      </c>
      <c r="I54" s="51">
        <f t="shared" si="12"/>
        <v>868873.23</v>
      </c>
      <c r="J54" s="51">
        <f t="shared" si="12"/>
        <v>758680.69</v>
      </c>
      <c r="K54" s="51">
        <f t="shared" si="12"/>
        <v>1034919.59</v>
      </c>
      <c r="L54" s="51">
        <f t="shared" si="12"/>
        <v>935535.55</v>
      </c>
      <c r="M54" s="51">
        <f t="shared" si="12"/>
        <v>533220.27</v>
      </c>
      <c r="N54" s="51">
        <f t="shared" si="12"/>
        <v>269068.46</v>
      </c>
      <c r="O54" s="36">
        <f t="shared" si="12"/>
        <v>9598178.71</v>
      </c>
      <c r="Q54"/>
    </row>
    <row r="55" spans="1:18" ht="18.75" customHeight="1">
      <c r="A55" s="26" t="s">
        <v>56</v>
      </c>
      <c r="B55" s="51">
        <v>1000303.72</v>
      </c>
      <c r="C55" s="51">
        <v>624256.84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1624560.56</v>
      </c>
      <c r="P55"/>
      <c r="Q55"/>
      <c r="R55" s="43"/>
    </row>
    <row r="56" spans="1:16" ht="18.75" customHeight="1">
      <c r="A56" s="26" t="s">
        <v>57</v>
      </c>
      <c r="B56" s="51">
        <v>225027.36</v>
      </c>
      <c r="C56" s="51">
        <v>253125.82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478153.18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682012.27</v>
      </c>
      <c r="E57" s="52">
        <v>0</v>
      </c>
      <c r="F57" s="52">
        <v>0</v>
      </c>
      <c r="G57" s="52">
        <v>0</v>
      </c>
      <c r="H57" s="51">
        <v>184168.58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866180.85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243573.79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243573.79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808997.96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808997.96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1176414.58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1176414.58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868873.23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868873.23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758680.69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758680.69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1034919.59</v>
      </c>
      <c r="L63" s="31">
        <v>935535.55</v>
      </c>
      <c r="M63" s="52">
        <v>0</v>
      </c>
      <c r="N63" s="52">
        <v>0</v>
      </c>
      <c r="O63" s="36">
        <f t="shared" si="13"/>
        <v>1970455.1400000001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533220.27</v>
      </c>
      <c r="N64" s="52">
        <v>0</v>
      </c>
      <c r="O64" s="36">
        <f t="shared" si="13"/>
        <v>533220.27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269068.46</v>
      </c>
      <c r="O65" s="55">
        <f t="shared" si="13"/>
        <v>269068.46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2022-03-14T16:36:23Z</dcterms:modified>
  <cp:category/>
  <cp:version/>
  <cp:contentType/>
  <cp:contentStatus/>
</cp:coreProperties>
</file>