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<sst xmlns="http://schemas.openxmlformats.org/spreadsheetml/2006/main" count="83" uniqueCount="80">
  <si>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</si>
  <si>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</si>
  <si>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</si>
  <si>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</si>
  <si>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</si>
  <si>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</si>
  <si>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</si>
  <si>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</si>
  <si>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</si>
  <si>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</si>
  <si>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</si>
  <si>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</si>
  <si>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</si>
  <si>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</si>
  <si>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</si>
  <si>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</si>
  <si>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</si>
  <si>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</si>
  <si>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</si>
  <si>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</si>
  <si>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</si>
  <si>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</si>
  <si>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</si>
  <si>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</si>
  <si>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</si>
  <si>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</si>
  <si>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</si>
  <si>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</si>
  <si>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</si>
  <si>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</si>
  <si>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</si>
  <si>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</si>
  <si>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</si>
  <si>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</si>
  <si>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</si>
  <si>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</si>
  <si>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</si>
  <si>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</si>
  <si>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</si>
  <si>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</si>
  <si>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</si>
  <si>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</si>
  <si>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</si>
  <si>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</si>
  <si>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</si>
  <si>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</si>
  <si>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</si>
  <si>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</si>
  <si>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</si>
  <si>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</si>
  <si>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</si>
  <si>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</si>
  <si>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</si>
  <si>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</si>
  <si>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</si>
  <si>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</si>
  <si>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</si>
  <si>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</si>
  <si>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</si>
  <si>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</si>
  <si>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</si>
  <si>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</si>
  <si>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</si>
  <si>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</si>
  <si>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</si>
  <si>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</si>
  <si>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</si>
  <si>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</si>
  <si>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09/03/22 - VENCIMENTO 16/03/22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</si>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</sst>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400735</v>
      </c>
      <c r="C7" s="9">
        <f t="shared" si="0"/>
        <v>281044</v>
      </c>
      <c r="D7" s="9">
        <f t="shared" si="0"/>
        <v>267194</v>
      </c>
      <c r="E7" s="9">
        <f t="shared" si="0"/>
        <v>68871</v>
      </c>
      <c r="F7" s="9">
        <f t="shared" si="0"/>
        <v>232584</v>
      </c>
      <c r="G7" s="9">
        <f t="shared" si="0"/>
        <v>367700</v>
      </c>
      <c r="H7" s="9">
        <f t="shared" si="0"/>
        <v>43884</v>
      </c>
      <c r="I7" s="9">
        <f t="shared" si="0"/>
        <v>279360</v>
      </c>
      <c r="J7" s="9">
        <f t="shared" si="0"/>
        <v>241814</v>
      </c>
      <c r="K7" s="9">
        <f t="shared" si="0"/>
        <v>370003</v>
      </c>
      <c r="L7" s="9">
        <f t="shared" si="0"/>
        <v>274027</v>
      </c>
      <c r="M7" s="9">
        <f t="shared" si="0"/>
        <v>131093</v>
      </c>
      <c r="N7" s="9">
        <f t="shared" si="0"/>
        <v>83350</v>
      </c>
      <c r="O7" s="9">
        <f t="shared" si="0"/>
        <v>3041659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16622</v>
      </c>
      <c r="C8" s="11">
        <f t="shared" si="1"/>
        <v>16934</v>
      </c>
      <c r="D8" s="11">
        <f t="shared" si="1"/>
        <v>11308</v>
      </c>
      <c r="E8" s="11">
        <f t="shared" si="1"/>
        <v>2580</v>
      </c>
      <c r="F8" s="11">
        <f t="shared" si="1"/>
        <v>9290</v>
      </c>
      <c r="G8" s="11">
        <f t="shared" si="1"/>
        <v>13735</v>
      </c>
      <c r="H8" s="11">
        <f t="shared" si="1"/>
        <v>2227</v>
      </c>
      <c r="I8" s="11">
        <f t="shared" si="1"/>
        <v>17344</v>
      </c>
      <c r="J8" s="11">
        <f t="shared" si="1"/>
        <v>13914</v>
      </c>
      <c r="K8" s="11">
        <f t="shared" si="1"/>
        <v>10659</v>
      </c>
      <c r="L8" s="11">
        <f t="shared" si="1"/>
        <v>8638</v>
      </c>
      <c r="M8" s="11">
        <f t="shared" si="1"/>
        <v>5875</v>
      </c>
      <c r="N8" s="11">
        <f t="shared" si="1"/>
        <v>5029</v>
      </c>
      <c r="O8" s="11">
        <f t="shared" si="1"/>
        <v>134155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16622</v>
      </c>
      <c r="C9" s="11">
        <v>16934</v>
      </c>
      <c r="D9" s="11">
        <v>11308</v>
      </c>
      <c r="E9" s="11">
        <v>2580</v>
      </c>
      <c r="F9" s="11">
        <v>9290</v>
      </c>
      <c r="G9" s="11">
        <v>13735</v>
      </c>
      <c r="H9" s="11">
        <v>2227</v>
      </c>
      <c r="I9" s="11">
        <v>17342</v>
      </c>
      <c r="J9" s="11">
        <v>13914</v>
      </c>
      <c r="K9" s="11">
        <v>10654</v>
      </c>
      <c r="L9" s="11">
        <v>8638</v>
      </c>
      <c r="M9" s="11">
        <v>5868</v>
      </c>
      <c r="N9" s="11">
        <v>5017</v>
      </c>
      <c r="O9" s="11">
        <f>SUM(B9:N9)</f>
        <v>134129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5</v>
      </c>
      <c r="L10" s="13">
        <v>0</v>
      </c>
      <c r="M10" s="13">
        <v>7</v>
      </c>
      <c r="N10" s="13">
        <v>12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384113</v>
      </c>
      <c r="C11" s="13">
        <v>264110</v>
      </c>
      <c r="D11" s="13">
        <v>255886</v>
      </c>
      <c r="E11" s="13">
        <v>66291</v>
      </c>
      <c r="F11" s="13">
        <v>223294</v>
      </c>
      <c r="G11" s="13">
        <v>353965</v>
      </c>
      <c r="H11" s="13">
        <v>41657</v>
      </c>
      <c r="I11" s="13">
        <v>262016</v>
      </c>
      <c r="J11" s="13">
        <v>227900</v>
      </c>
      <c r="K11" s="13">
        <v>359344</v>
      </c>
      <c r="L11" s="13">
        <v>265389</v>
      </c>
      <c r="M11" s="13">
        <v>125218</v>
      </c>
      <c r="N11" s="13">
        <v>78321</v>
      </c>
      <c r="O11" s="11">
        <f>SUM(B11:N11)</f>
        <v>2907504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1.189243189033375</v>
      </c>
      <c r="C16" s="19">
        <v>1.232210133290117</v>
      </c>
      <c r="D16" s="19">
        <v>1.152363293660667</v>
      </c>
      <c r="E16" s="19">
        <v>0.879018989369699</v>
      </c>
      <c r="F16" s="19">
        <v>1.334521311896394</v>
      </c>
      <c r="G16" s="19">
        <v>1.45668696016561</v>
      </c>
      <c r="H16" s="19">
        <v>1.680145547323048</v>
      </c>
      <c r="I16" s="19">
        <v>1.218970688426297</v>
      </c>
      <c r="J16" s="19">
        <v>1.24493814555888</v>
      </c>
      <c r="K16" s="19">
        <v>1.111913323273396</v>
      </c>
      <c r="L16" s="19">
        <v>1.192676324729912</v>
      </c>
      <c r="M16" s="19">
        <v>1.229083056548115</v>
      </c>
      <c r="N16" s="19">
        <v>1.120307265495016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SUM(B19:B27)</f>
        <v>1312170.3400000003</v>
      </c>
      <c r="C18" s="24">
        <f aca="true" t="shared" si="2" ref="C18:O18">SUM(C19:C27)</f>
        <v>963650.3499999999</v>
      </c>
      <c r="D18" s="24">
        <f t="shared" si="2"/>
        <v>739702.9</v>
      </c>
      <c r="E18" s="24">
        <f t="shared" si="2"/>
        <v>255031.16999999995</v>
      </c>
      <c r="F18" s="24">
        <f t="shared" si="2"/>
        <v>865170.9600000002</v>
      </c>
      <c r="G18" s="24">
        <f t="shared" si="2"/>
        <v>1249389.3800000001</v>
      </c>
      <c r="H18" s="24">
        <f t="shared" si="2"/>
        <v>225342.59000000003</v>
      </c>
      <c r="I18" s="24">
        <f t="shared" si="2"/>
        <v>948533.9600000001</v>
      </c>
      <c r="J18" s="24">
        <f t="shared" si="2"/>
        <v>829950.45</v>
      </c>
      <c r="K18" s="24">
        <f t="shared" si="2"/>
        <v>1094927.24</v>
      </c>
      <c r="L18" s="24">
        <f t="shared" si="2"/>
        <v>994788.6200000001</v>
      </c>
      <c r="M18" s="24">
        <f t="shared" si="2"/>
        <v>563866.0900000001</v>
      </c>
      <c r="N18" s="24">
        <f t="shared" si="2"/>
        <v>293438.44999999995</v>
      </c>
      <c r="O18" s="24">
        <f t="shared" si="2"/>
        <v>10335962.500000002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1012216.54</v>
      </c>
      <c r="C19" s="30">
        <f t="shared" si="3"/>
        <v>733356.21</v>
      </c>
      <c r="D19" s="30">
        <f t="shared" si="3"/>
        <v>611446.75</v>
      </c>
      <c r="E19" s="30">
        <f t="shared" si="3"/>
        <v>269251.17</v>
      </c>
      <c r="F19" s="30">
        <f t="shared" si="3"/>
        <v>616929.06</v>
      </c>
      <c r="G19" s="30">
        <f t="shared" si="3"/>
        <v>802468.48</v>
      </c>
      <c r="H19" s="30">
        <f t="shared" si="3"/>
        <v>128588.9</v>
      </c>
      <c r="I19" s="30">
        <f t="shared" si="3"/>
        <v>723821.76</v>
      </c>
      <c r="J19" s="30">
        <f t="shared" si="3"/>
        <v>630167.28</v>
      </c>
      <c r="K19" s="30">
        <f t="shared" si="3"/>
        <v>911428.39</v>
      </c>
      <c r="L19" s="30">
        <f t="shared" si="3"/>
        <v>768590.93</v>
      </c>
      <c r="M19" s="30">
        <f t="shared" si="3"/>
        <v>424282.49</v>
      </c>
      <c r="N19" s="30">
        <f t="shared" si="3"/>
        <v>243673.73</v>
      </c>
      <c r="O19" s="30">
        <f>SUM(B19:N19)</f>
        <v>7876221.69</v>
      </c>
    </row>
    <row r="20" spans="1:23" ht="18.75" customHeight="1">
      <c r="A20" s="26" t="s">
        <v>35</v>
      </c>
      <c r="B20" s="30">
        <f>IF(B16&lt;&gt;0,ROUND((B16-1)*B19,2),0)</f>
        <v>191555.09</v>
      </c>
      <c r="C20" s="30">
        <f aca="true" t="shared" si="4" ref="C20:N20">IF(C16&lt;&gt;0,ROUND((C16-1)*C19,2),0)</f>
        <v>170292.74</v>
      </c>
      <c r="D20" s="30">
        <f t="shared" si="4"/>
        <v>93162.04</v>
      </c>
      <c r="E20" s="30">
        <f t="shared" si="4"/>
        <v>-32574.28</v>
      </c>
      <c r="F20" s="30">
        <f t="shared" si="4"/>
        <v>206375.92</v>
      </c>
      <c r="G20" s="30">
        <f t="shared" si="4"/>
        <v>366476.89</v>
      </c>
      <c r="H20" s="30">
        <f t="shared" si="4"/>
        <v>87459.17</v>
      </c>
      <c r="I20" s="30">
        <f t="shared" si="4"/>
        <v>158495.75</v>
      </c>
      <c r="J20" s="30">
        <f t="shared" si="4"/>
        <v>154352</v>
      </c>
      <c r="K20" s="30">
        <f t="shared" si="4"/>
        <v>102000.98</v>
      </c>
      <c r="L20" s="30">
        <f t="shared" si="4"/>
        <v>148089.28</v>
      </c>
      <c r="M20" s="30">
        <f t="shared" si="4"/>
        <v>97195.93</v>
      </c>
      <c r="N20" s="30">
        <f t="shared" si="4"/>
        <v>29315.72</v>
      </c>
      <c r="O20" s="30">
        <f aca="true" t="shared" si="5" ref="O20:O27">SUM(B20:N20)</f>
        <v>1772197.23</v>
      </c>
      <c r="W20" s="62"/>
    </row>
    <row r="21" spans="1:15" ht="18.75" customHeight="1">
      <c r="A21" s="26" t="s">
        <v>36</v>
      </c>
      <c r="B21" s="30">
        <v>51067.11</v>
      </c>
      <c r="C21" s="30">
        <v>34561.2</v>
      </c>
      <c r="D21" s="30">
        <v>17265.01</v>
      </c>
      <c r="E21" s="30">
        <v>8784.93</v>
      </c>
      <c r="F21" s="30">
        <v>25435.4</v>
      </c>
      <c r="G21" s="30">
        <v>40430.63</v>
      </c>
      <c r="H21" s="30">
        <v>3932.81</v>
      </c>
      <c r="I21" s="30">
        <v>27575.52</v>
      </c>
      <c r="J21" s="30">
        <v>28420.36</v>
      </c>
      <c r="K21" s="30">
        <v>42746.78</v>
      </c>
      <c r="L21" s="30">
        <v>39558.81</v>
      </c>
      <c r="M21" s="30">
        <v>18180.84</v>
      </c>
      <c r="N21" s="30">
        <v>11035.6</v>
      </c>
      <c r="O21" s="30">
        <f t="shared" si="5"/>
        <v>348995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-12205.93</v>
      </c>
      <c r="E23" s="30">
        <v>0</v>
      </c>
      <c r="F23" s="30">
        <v>-10039.07</v>
      </c>
      <c r="G23" s="30">
        <v>0</v>
      </c>
      <c r="H23" s="30">
        <v>-3800.06</v>
      </c>
      <c r="I23" s="30">
        <v>-328.89</v>
      </c>
      <c r="J23" s="30">
        <v>-7713.86</v>
      </c>
      <c r="K23" s="30">
        <v>0</v>
      </c>
      <c r="L23" s="30">
        <v>0</v>
      </c>
      <c r="M23" s="30">
        <v>-3613.55</v>
      </c>
      <c r="N23" s="30">
        <v>0</v>
      </c>
      <c r="O23" s="30">
        <f t="shared" si="5"/>
        <v>-37701.36</v>
      </c>
    </row>
    <row r="24" spans="1:26" ht="18.75" customHeight="1">
      <c r="A24" s="26" t="s">
        <v>71</v>
      </c>
      <c r="B24" s="30">
        <v>1041.96</v>
      </c>
      <c r="C24" s="30">
        <v>779.73</v>
      </c>
      <c r="D24" s="30">
        <v>589.44</v>
      </c>
      <c r="E24" s="30">
        <v>204.22</v>
      </c>
      <c r="F24" s="30">
        <v>696.19</v>
      </c>
      <c r="G24" s="30">
        <v>1004.83</v>
      </c>
      <c r="H24" s="30">
        <v>181.01</v>
      </c>
      <c r="I24" s="30">
        <v>754.2</v>
      </c>
      <c r="J24" s="30">
        <v>668.34</v>
      </c>
      <c r="K24" s="30">
        <v>877.2</v>
      </c>
      <c r="L24" s="30">
        <v>793.66</v>
      </c>
      <c r="M24" s="30">
        <v>445.56</v>
      </c>
      <c r="N24" s="30">
        <v>241.35</v>
      </c>
      <c r="O24" s="30">
        <f t="shared" si="5"/>
        <v>8277.69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72</v>
      </c>
      <c r="B25" s="30">
        <v>850.34</v>
      </c>
      <c r="C25" s="30">
        <v>633.11</v>
      </c>
      <c r="D25" s="30">
        <v>555.23</v>
      </c>
      <c r="E25" s="30">
        <v>169.59</v>
      </c>
      <c r="F25" s="30">
        <v>558.71</v>
      </c>
      <c r="G25" s="30">
        <v>752.76</v>
      </c>
      <c r="H25" s="30">
        <v>151.01</v>
      </c>
      <c r="I25" s="30">
        <v>588.91</v>
      </c>
      <c r="J25" s="30">
        <v>573.86</v>
      </c>
      <c r="K25" s="30">
        <v>723.71</v>
      </c>
      <c r="L25" s="30">
        <v>642.4</v>
      </c>
      <c r="M25" s="30">
        <v>363.58</v>
      </c>
      <c r="N25" s="30">
        <v>190.51</v>
      </c>
      <c r="O25" s="30">
        <f t="shared" si="5"/>
        <v>6753.719999999999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70.45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3144.32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21739.19</v>
      </c>
      <c r="K27" s="30">
        <v>35341.87</v>
      </c>
      <c r="L27" s="30">
        <v>35338.29</v>
      </c>
      <c r="M27" s="30">
        <v>25366.05</v>
      </c>
      <c r="N27" s="30">
        <v>7417.1</v>
      </c>
      <c r="O27" s="30">
        <f t="shared" si="5"/>
        <v>335940.80999999994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-78930.77</v>
      </c>
      <c r="C29" s="30">
        <f>+C30+C32+C45+C46+C49-C50</f>
        <v>-78845.40000000001</v>
      </c>
      <c r="D29" s="30">
        <f t="shared" si="6"/>
        <v>676004.4</v>
      </c>
      <c r="E29" s="30">
        <f t="shared" si="6"/>
        <v>-12487.57</v>
      </c>
      <c r="F29" s="30">
        <f t="shared" si="6"/>
        <v>-44747.25</v>
      </c>
      <c r="G29" s="30">
        <f t="shared" si="6"/>
        <v>-66021.5</v>
      </c>
      <c r="H29" s="30">
        <f t="shared" si="6"/>
        <v>120995.56</v>
      </c>
      <c r="I29" s="30">
        <f t="shared" si="6"/>
        <v>-80498.65000000001</v>
      </c>
      <c r="J29" s="30">
        <f t="shared" si="6"/>
        <v>-64938</v>
      </c>
      <c r="K29" s="30">
        <f t="shared" si="6"/>
        <v>-51755.38</v>
      </c>
      <c r="L29" s="30">
        <f t="shared" si="6"/>
        <v>-42420.42999999999</v>
      </c>
      <c r="M29" s="30">
        <f t="shared" si="6"/>
        <v>-28296.8</v>
      </c>
      <c r="N29" s="30">
        <f t="shared" si="6"/>
        <v>-23416.829999999998</v>
      </c>
      <c r="O29" s="30">
        <f t="shared" si="6"/>
        <v>224641.38000000003</v>
      </c>
    </row>
    <row r="30" spans="1:15" ht="18.75" customHeight="1">
      <c r="A30" s="26" t="s">
        <v>40</v>
      </c>
      <c r="B30" s="31">
        <f>+B31</f>
        <v>-73136.8</v>
      </c>
      <c r="C30" s="31">
        <f>+C31</f>
        <v>-74509.6</v>
      </c>
      <c r="D30" s="31">
        <f aca="true" t="shared" si="7" ref="D30:O30">+D31</f>
        <v>-49755.2</v>
      </c>
      <c r="E30" s="31">
        <f t="shared" si="7"/>
        <v>-11352</v>
      </c>
      <c r="F30" s="31">
        <f t="shared" si="7"/>
        <v>-40876</v>
      </c>
      <c r="G30" s="31">
        <f t="shared" si="7"/>
        <v>-60434</v>
      </c>
      <c r="H30" s="31">
        <f t="shared" si="7"/>
        <v>-9798.8</v>
      </c>
      <c r="I30" s="31">
        <f t="shared" si="7"/>
        <v>-76304.8</v>
      </c>
      <c r="J30" s="31">
        <f t="shared" si="7"/>
        <v>-61221.6</v>
      </c>
      <c r="K30" s="31">
        <f t="shared" si="7"/>
        <v>-46877.6</v>
      </c>
      <c r="L30" s="31">
        <f t="shared" si="7"/>
        <v>-38007.2</v>
      </c>
      <c r="M30" s="31">
        <f t="shared" si="7"/>
        <v>-25819.2</v>
      </c>
      <c r="N30" s="31">
        <f t="shared" si="7"/>
        <v>-22074.8</v>
      </c>
      <c r="O30" s="31">
        <f t="shared" si="7"/>
        <v>-590167.6</v>
      </c>
    </row>
    <row r="31" spans="1:26" ht="18.75" customHeight="1">
      <c r="A31" s="27" t="s">
        <v>41</v>
      </c>
      <c r="B31" s="16">
        <f>ROUND((-B9)*$G$3,2)</f>
        <v>-73136.8</v>
      </c>
      <c r="C31" s="16">
        <f aca="true" t="shared" si="8" ref="C31:N31">ROUND((-C9)*$G$3,2)</f>
        <v>-74509.6</v>
      </c>
      <c r="D31" s="16">
        <f t="shared" si="8"/>
        <v>-49755.2</v>
      </c>
      <c r="E31" s="16">
        <f t="shared" si="8"/>
        <v>-11352</v>
      </c>
      <c r="F31" s="16">
        <f t="shared" si="8"/>
        <v>-40876</v>
      </c>
      <c r="G31" s="16">
        <f t="shared" si="8"/>
        <v>-60434</v>
      </c>
      <c r="H31" s="16">
        <f t="shared" si="8"/>
        <v>-9798.8</v>
      </c>
      <c r="I31" s="16">
        <f t="shared" si="8"/>
        <v>-76304.8</v>
      </c>
      <c r="J31" s="16">
        <f t="shared" si="8"/>
        <v>-61221.6</v>
      </c>
      <c r="K31" s="16">
        <f t="shared" si="8"/>
        <v>-46877.6</v>
      </c>
      <c r="L31" s="16">
        <f t="shared" si="8"/>
        <v>-38007.2</v>
      </c>
      <c r="M31" s="16">
        <f t="shared" si="8"/>
        <v>-25819.2</v>
      </c>
      <c r="N31" s="16">
        <f t="shared" si="8"/>
        <v>-22074.8</v>
      </c>
      <c r="O31" s="32">
        <f aca="true" t="shared" si="9" ref="O31:O50">SUM(B31:N31)</f>
        <v>-590167.6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-5793.97</v>
      </c>
      <c r="C32" s="31">
        <f aca="true" t="shared" si="10" ref="C32:O32">SUM(C33:C43)</f>
        <v>-4335.8</v>
      </c>
      <c r="D32" s="31">
        <f t="shared" si="10"/>
        <v>725759.6</v>
      </c>
      <c r="E32" s="31">
        <f t="shared" si="10"/>
        <v>-1135.57</v>
      </c>
      <c r="F32" s="31">
        <f t="shared" si="10"/>
        <v>-3871.25</v>
      </c>
      <c r="G32" s="31">
        <f t="shared" si="10"/>
        <v>-5587.5</v>
      </c>
      <c r="H32" s="31">
        <f t="shared" si="10"/>
        <v>131884.65</v>
      </c>
      <c r="I32" s="31">
        <f t="shared" si="10"/>
        <v>-4193.85</v>
      </c>
      <c r="J32" s="31">
        <f t="shared" si="10"/>
        <v>-3716.4</v>
      </c>
      <c r="K32" s="31">
        <f t="shared" si="10"/>
        <v>-4877.78</v>
      </c>
      <c r="L32" s="31">
        <f t="shared" si="10"/>
        <v>-4413.23</v>
      </c>
      <c r="M32" s="31">
        <f t="shared" si="10"/>
        <v>-2477.6</v>
      </c>
      <c r="N32" s="31">
        <f t="shared" si="10"/>
        <v>-1342.03</v>
      </c>
      <c r="O32" s="31">
        <f t="shared" si="10"/>
        <v>815899.27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-10902.94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-10902.94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1368450</v>
      </c>
      <c r="E38" s="33">
        <v>0</v>
      </c>
      <c r="F38" s="33">
        <v>0</v>
      </c>
      <c r="G38" s="33">
        <v>0</v>
      </c>
      <c r="H38" s="33">
        <v>326700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1695150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-635850</v>
      </c>
      <c r="E39" s="33">
        <v>0</v>
      </c>
      <c r="F39" s="33">
        <v>0</v>
      </c>
      <c r="G39" s="33">
        <v>0</v>
      </c>
      <c r="H39" s="33">
        <v>-161100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-796950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-5793.97</v>
      </c>
      <c r="C41" s="33">
        <v>-4335.8</v>
      </c>
      <c r="D41" s="33">
        <v>-3277.66</v>
      </c>
      <c r="E41" s="33">
        <v>-1135.57</v>
      </c>
      <c r="F41" s="33">
        <v>-3871.25</v>
      </c>
      <c r="G41" s="33">
        <v>-5587.5</v>
      </c>
      <c r="H41" s="33">
        <v>-1006.53</v>
      </c>
      <c r="I41" s="33">
        <v>-4193.85</v>
      </c>
      <c r="J41" s="33">
        <v>-3716.4</v>
      </c>
      <c r="K41" s="33">
        <v>-4877.78</v>
      </c>
      <c r="L41" s="33">
        <v>-4413.23</v>
      </c>
      <c r="M41" s="33">
        <v>-2477.6</v>
      </c>
      <c r="N41" s="33">
        <v>-1342.03</v>
      </c>
      <c r="O41" s="33">
        <f t="shared" si="9"/>
        <v>-46029.16999999999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-21805.88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-21805.88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-3562.74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-3562.74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3">
        <v>-1090.29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-1090.29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1233239.5700000003</v>
      </c>
      <c r="C48" s="36">
        <f t="shared" si="11"/>
        <v>884804.9499999998</v>
      </c>
      <c r="D48" s="36">
        <f t="shared" si="11"/>
        <v>1415707.3</v>
      </c>
      <c r="E48" s="36">
        <f t="shared" si="11"/>
        <v>242543.59999999995</v>
      </c>
      <c r="F48" s="36">
        <f t="shared" si="11"/>
        <v>820423.7100000002</v>
      </c>
      <c r="G48" s="36">
        <f t="shared" si="11"/>
        <v>1183367.8800000001</v>
      </c>
      <c r="H48" s="36">
        <f t="shared" si="11"/>
        <v>346338.15</v>
      </c>
      <c r="I48" s="36">
        <f t="shared" si="11"/>
        <v>868035.31</v>
      </c>
      <c r="J48" s="36">
        <f t="shared" si="11"/>
        <v>765012.45</v>
      </c>
      <c r="K48" s="36">
        <f t="shared" si="11"/>
        <v>1043171.86</v>
      </c>
      <c r="L48" s="36">
        <f t="shared" si="11"/>
        <v>952368.1900000002</v>
      </c>
      <c r="M48" s="36">
        <f t="shared" si="11"/>
        <v>535569.29</v>
      </c>
      <c r="N48" s="36">
        <f t="shared" si="11"/>
        <v>270021.61999999994</v>
      </c>
      <c r="O48" s="36">
        <f>SUM(B48:N48)</f>
        <v>10560603.88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1233239.56</v>
      </c>
      <c r="C54" s="51">
        <f t="shared" si="12"/>
        <v>884804.95</v>
      </c>
      <c r="D54" s="51">
        <f t="shared" si="12"/>
        <v>1415707.3</v>
      </c>
      <c r="E54" s="51">
        <f t="shared" si="12"/>
        <v>242543.6</v>
      </c>
      <c r="F54" s="51">
        <f t="shared" si="12"/>
        <v>820423.71</v>
      </c>
      <c r="G54" s="51">
        <f t="shared" si="12"/>
        <v>1183367.88</v>
      </c>
      <c r="H54" s="51">
        <f t="shared" si="12"/>
        <v>346338.14</v>
      </c>
      <c r="I54" s="51">
        <f t="shared" si="12"/>
        <v>868035.31</v>
      </c>
      <c r="J54" s="51">
        <f t="shared" si="12"/>
        <v>765012.46</v>
      </c>
      <c r="K54" s="51">
        <f t="shared" si="12"/>
        <v>1043171.86</v>
      </c>
      <c r="L54" s="51">
        <f t="shared" si="12"/>
        <v>952368.18</v>
      </c>
      <c r="M54" s="51">
        <f t="shared" si="12"/>
        <v>535569.3</v>
      </c>
      <c r="N54" s="51">
        <f t="shared" si="12"/>
        <v>270021.62</v>
      </c>
      <c r="O54" s="36">
        <f t="shared" si="12"/>
        <v>10560603.87</v>
      </c>
      <c r="Q54"/>
    </row>
    <row r="55" spans="1:18" ht="18.75" customHeight="1">
      <c r="A55" s="26" t="s">
        <v>56</v>
      </c>
      <c r="B55" s="51">
        <v>1006695.36</v>
      </c>
      <c r="C55" s="51">
        <v>629485.84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1636181.2</v>
      </c>
      <c r="P55"/>
      <c r="Q55"/>
      <c r="R55" s="43"/>
    </row>
    <row r="56" spans="1:16" ht="18.75" customHeight="1">
      <c r="A56" s="26" t="s">
        <v>57</v>
      </c>
      <c r="B56" s="51">
        <v>226544.2</v>
      </c>
      <c r="C56" s="51">
        <v>255319.11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481863.31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1415707.3</v>
      </c>
      <c r="E57" s="52">
        <v>0</v>
      </c>
      <c r="F57" s="52">
        <v>0</v>
      </c>
      <c r="G57" s="52">
        <v>0</v>
      </c>
      <c r="H57" s="51">
        <v>346338.14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1762045.44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242543.6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242543.6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820423.71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820423.71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1183367.88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1183367.88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868035.31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868035.31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765012.46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765012.46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1043171.86</v>
      </c>
      <c r="L63" s="31">
        <v>952368.18</v>
      </c>
      <c r="M63" s="52">
        <v>0</v>
      </c>
      <c r="N63" s="52">
        <v>0</v>
      </c>
      <c r="O63" s="36">
        <f t="shared" si="13"/>
        <v>1995540.04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535569.3</v>
      </c>
      <c r="N64" s="52">
        <v>0</v>
      </c>
      <c r="O64" s="36">
        <f t="shared" si="13"/>
        <v>535569.3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270021.62</v>
      </c>
      <c r="O65" s="55">
        <f t="shared" si="13"/>
        <v>270021.62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2022-03-15T19:50:57Z</dcterms:modified>
  <cp:category/>
  <cp:version/>
  <cp:contentType/>
  <cp:contentStatus/>
</cp:coreProperties>
</file>