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296" windowWidth="18833" windowHeight="6664" activeTab="0"/>
  </bookViews>
  <sheets>
    <sheet name="mar22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<sst xmlns="http://schemas.openxmlformats.org/spreadsheetml/2006/main" count="85" uniqueCount="82">
  <si>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DEMONSTRATIVO DE REMUNERAÇÃO DOS CONCESSIONÁRIOS - Grupo Local de Distribuição</t>
  </si>
  <si>
    <t>OPERAÇÃO DE 01 A 31/03/22 - VENCIMENTO 08/03 A 07/04/22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</si>
  <si>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</si>
  <si>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</si>
  <si>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</si>
  <si>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</si>
  <si>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</si>
  <si>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</si>
  <si>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</si>
  <si>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</si>
  <si>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</si>
  <si>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</si>
  <si>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</si>
  <si>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</si>
  <si>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</si>
  <si>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</si>
  <si>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</si>
  <si>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</si>
  <si>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</si>
  <si>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</si>
  <si>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</si>
  <si>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</si>
  <si>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</si>
  <si>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</si>
  <si>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</si>
  <si>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</si>
  <si>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</si>
  <si>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</si>
  <si>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</si>
  <si>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</si>
  <si>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</si>
  <si>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</si>
  <si>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</si>
  <si>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</si>
  <si>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</si>
  <si>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2.1 Tarifa de Remuneração por Passageiro Transportado - Combustível até 23/03/22</t>
  </si>
  <si>
    <t>2.2 Tarifa de Remuneração por Passageiro Transportado - Combustível a partir de 24/03/22</t>
  </si>
  <si>
    <t>3. Fator de Transição na Remuneração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</si>
  <si>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</si>
  <si>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</si>
  <si>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</si>
  <si>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</si>
  <si>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</si>
  <si>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</si>
  <si>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</si>
  <si>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</si>
  <si>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</si>
  <si>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</si>
  <si>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</si>
  <si>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</si>
  <si>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</si>
  <si>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</si>
  <si>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</si>
  <si>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</si>
  <si>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</si>
  <si>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</si>
  <si>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</si>
  <si>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</si>
  <si>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</si>
  <si>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</si>
  <si>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</si>
  <si>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</si>
  <si>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</si>
  <si>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</si>
  <si>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5.4. Revisão de Remuneração pelo Serviço Atende (2)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</si>
  <si>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</si>
  <si>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</si>
  <si>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</si>
  <si>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</si>
  <si>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</si>
  <si>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</si>
  <si>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</si>
  <si>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</si>
  <si>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</si>
  <si>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</si>
  <si>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</si>
  <si>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</si>
  <si>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</si>
  <si>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</si>
  <si>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</si>
  <si>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 D7; revisão de passageiros, de fator de transição, de ar comndicionado, da rede da madrugada e do ARLA, mês de fevereiro/22, total de 824.024 passageiros; revisão de fator, mês de janeiro/22; revisão tarifa de combustível de 01/02 a 23/03/22 e de outubro a dezembro/21.</t>
  </si>
  <si>
    <t xml:space="preserve">           (2) Revisão remuneração serviço Atende, meses dezembro/21 e janeiro/22.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</si>
</sst>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0" fillId="0" borderId="0" xfId="0" applyNumberFormat="1" applyAlignment="1">
      <alignment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tabSelected="1"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4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10337457</v>
      </c>
      <c r="C7" s="13">
        <f t="shared" si="0"/>
        <v>7273101</v>
      </c>
      <c r="D7" s="13">
        <f t="shared" si="0"/>
        <v>7090312</v>
      </c>
      <c r="E7" s="13">
        <f t="shared" si="0"/>
        <v>1731134</v>
      </c>
      <c r="F7" s="13">
        <f t="shared" si="0"/>
        <v>5632621</v>
      </c>
      <c r="G7" s="13">
        <f t="shared" si="0"/>
        <v>9393227</v>
      </c>
      <c r="H7" s="13">
        <f t="shared" si="0"/>
        <v>1127562</v>
      </c>
      <c r="I7" s="13">
        <f t="shared" si="0"/>
        <v>6977529</v>
      </c>
      <c r="J7" s="13">
        <f t="shared" si="0"/>
        <v>6161007</v>
      </c>
      <c r="K7" s="13">
        <f t="shared" si="0"/>
        <v>9367820</v>
      </c>
      <c r="L7" s="13">
        <f t="shared" si="0"/>
        <v>6844565</v>
      </c>
      <c r="M7" s="13">
        <f t="shared" si="0"/>
        <v>3316716</v>
      </c>
      <c r="N7" s="13">
        <f t="shared" si="0"/>
        <v>2104340</v>
      </c>
      <c r="O7" s="13">
        <f t="shared" si="0"/>
        <v>77357391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452920</v>
      </c>
      <c r="C8" s="15">
        <f t="shared" si="1"/>
        <v>464429</v>
      </c>
      <c r="D8" s="15">
        <f t="shared" si="1"/>
        <v>319293</v>
      </c>
      <c r="E8" s="15">
        <f t="shared" si="1"/>
        <v>67402</v>
      </c>
      <c r="F8" s="15">
        <f t="shared" si="1"/>
        <v>239574</v>
      </c>
      <c r="G8" s="15">
        <f t="shared" si="1"/>
        <v>383995</v>
      </c>
      <c r="H8" s="15">
        <f t="shared" si="1"/>
        <v>61839</v>
      </c>
      <c r="I8" s="15">
        <f t="shared" si="1"/>
        <v>451844</v>
      </c>
      <c r="J8" s="15">
        <f t="shared" si="1"/>
        <v>359117</v>
      </c>
      <c r="K8" s="15">
        <f t="shared" si="1"/>
        <v>308157</v>
      </c>
      <c r="L8" s="15">
        <f t="shared" si="1"/>
        <v>230278</v>
      </c>
      <c r="M8" s="15">
        <f t="shared" si="1"/>
        <v>157302</v>
      </c>
      <c r="N8" s="15">
        <f t="shared" si="1"/>
        <v>129719</v>
      </c>
      <c r="O8" s="15">
        <f t="shared" si="1"/>
        <v>3625869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452920</v>
      </c>
      <c r="C9" s="15">
        <v>464429</v>
      </c>
      <c r="D9" s="15">
        <v>319293</v>
      </c>
      <c r="E9" s="15">
        <v>67402</v>
      </c>
      <c r="F9" s="15">
        <v>239574</v>
      </c>
      <c r="G9" s="15">
        <v>383995</v>
      </c>
      <c r="H9" s="15">
        <v>61839</v>
      </c>
      <c r="I9" s="15">
        <v>451735</v>
      </c>
      <c r="J9" s="15">
        <v>359117</v>
      </c>
      <c r="K9" s="15">
        <v>307757</v>
      </c>
      <c r="L9" s="15">
        <v>230251</v>
      </c>
      <c r="M9" s="15">
        <v>157142</v>
      </c>
      <c r="N9" s="15">
        <v>129315</v>
      </c>
      <c r="O9" s="15">
        <f>SUM(B9:N9)</f>
        <v>3624769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109</v>
      </c>
      <c r="J10" s="17">
        <v>0</v>
      </c>
      <c r="K10" s="17">
        <v>400</v>
      </c>
      <c r="L10" s="17">
        <v>27</v>
      </c>
      <c r="M10" s="17">
        <v>160</v>
      </c>
      <c r="N10" s="17">
        <v>404</v>
      </c>
      <c r="O10" s="15">
        <f>SUM(B10:N10)</f>
        <v>1100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9884537</v>
      </c>
      <c r="C11" s="17">
        <v>6808672</v>
      </c>
      <c r="D11" s="17">
        <v>6771019</v>
      </c>
      <c r="E11" s="17">
        <v>1663732</v>
      </c>
      <c r="F11" s="17">
        <v>5393047</v>
      </c>
      <c r="G11" s="17">
        <v>9009232</v>
      </c>
      <c r="H11" s="17">
        <v>1065723</v>
      </c>
      <c r="I11" s="17">
        <v>6525685</v>
      </c>
      <c r="J11" s="17">
        <v>5801890</v>
      </c>
      <c r="K11" s="17">
        <v>9059663</v>
      </c>
      <c r="L11" s="17">
        <v>6614287</v>
      </c>
      <c r="M11" s="17">
        <v>3159414</v>
      </c>
      <c r="N11" s="17">
        <v>1974621</v>
      </c>
      <c r="O11" s="15">
        <f>SUM(B11:N11)</f>
        <v>73731522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2.402</v>
      </c>
      <c r="C13" s="21">
        <v>2.4814</v>
      </c>
      <c r="D13" s="21">
        <v>2.1762</v>
      </c>
      <c r="E13" s="21">
        <v>3.7177</v>
      </c>
      <c r="F13" s="21">
        <v>2.5224</v>
      </c>
      <c r="G13" s="21">
        <v>2.0754</v>
      </c>
      <c r="H13" s="21">
        <v>2.7865</v>
      </c>
      <c r="I13" s="21">
        <v>2.4639</v>
      </c>
      <c r="J13" s="21">
        <v>2.4782</v>
      </c>
      <c r="K13" s="21">
        <v>2.3425</v>
      </c>
      <c r="L13" s="21">
        <v>2.6672</v>
      </c>
      <c r="M13" s="21">
        <v>3.0778</v>
      </c>
      <c r="N13" s="21">
        <v>2.7801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3" t="s">
        <v>35</v>
      </c>
      <c r="B14" s="21">
        <v>0.1239</v>
      </c>
      <c r="C14" s="21">
        <v>0.128</v>
      </c>
      <c r="D14" s="21">
        <v>0.1122</v>
      </c>
      <c r="E14" s="21">
        <v>0.1918</v>
      </c>
      <c r="F14" s="21">
        <v>0.1301</v>
      </c>
      <c r="G14" s="21">
        <v>0.107</v>
      </c>
      <c r="H14" s="21">
        <v>0.1437</v>
      </c>
      <c r="I14" s="21">
        <v>0.1271</v>
      </c>
      <c r="J14" s="21">
        <v>0.1278</v>
      </c>
      <c r="K14" s="21">
        <v>0.1208</v>
      </c>
      <c r="L14" s="21">
        <v>0.1376</v>
      </c>
      <c r="M14" s="21">
        <v>0.1587</v>
      </c>
      <c r="N14" s="21">
        <v>0.1434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3" t="s">
        <v>36</v>
      </c>
      <c r="B15" s="21">
        <v>0.1309</v>
      </c>
      <c r="C15" s="21">
        <v>0.1353</v>
      </c>
      <c r="D15" s="21">
        <v>0.1186</v>
      </c>
      <c r="E15" s="21">
        <v>0.2027</v>
      </c>
      <c r="F15" s="21">
        <v>0.1375</v>
      </c>
      <c r="G15" s="21">
        <v>0.1131</v>
      </c>
      <c r="H15" s="21">
        <v>0.1519</v>
      </c>
      <c r="I15" s="21">
        <v>0.1343</v>
      </c>
      <c r="J15" s="21">
        <v>0.1351</v>
      </c>
      <c r="K15" s="21">
        <v>0.1277</v>
      </c>
      <c r="L15" s="21">
        <v>0.1454</v>
      </c>
      <c r="M15" s="21">
        <v>0.1678</v>
      </c>
      <c r="N15" s="21">
        <v>0.1515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8" t="s">
        <v>37</v>
      </c>
      <c r="B17" s="24">
        <v>1.267083782530893</v>
      </c>
      <c r="C17" s="24">
        <v>1.314947395871204</v>
      </c>
      <c r="D17" s="24">
        <v>1.338838333267994</v>
      </c>
      <c r="E17" s="24">
        <v>1.005340882655621</v>
      </c>
      <c r="F17" s="24">
        <v>1.389398669007418</v>
      </c>
      <c r="G17" s="24">
        <v>1.569433425425093</v>
      </c>
      <c r="H17" s="24">
        <v>2.070163211271026</v>
      </c>
      <c r="I17" s="24">
        <v>1.269693966596413</v>
      </c>
      <c r="J17" s="24">
        <v>1.435431908518107</v>
      </c>
      <c r="K17" s="24">
        <v>1.219495782141529</v>
      </c>
      <c r="L17" s="24">
        <v>1.2911212059891</v>
      </c>
      <c r="M17" s="24">
        <v>1.316859257535995</v>
      </c>
      <c r="N17" s="24">
        <v>1.200614793035455</v>
      </c>
      <c r="O17" s="22"/>
      <c r="P17"/>
      <c r="Q17"/>
      <c r="R17"/>
      <c r="S17"/>
      <c r="T17"/>
      <c r="U17"/>
      <c r="V17"/>
      <c r="W17"/>
      <c r="X17"/>
      <c r="Y17"/>
      <c r="Z17"/>
    </row>
    <row r="18" spans="1:15" ht="1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23" ht="18.75" customHeight="1">
      <c r="A19" s="28" t="s">
        <v>38</v>
      </c>
      <c r="B19" s="29">
        <f>SUM(B20:B28)</f>
        <v>35018745.190000005</v>
      </c>
      <c r="C19" s="29">
        <f aca="true" t="shared" si="2" ref="C19:O19">SUM(C20:C28)</f>
        <v>25574724.100000005</v>
      </c>
      <c r="D19" s="29">
        <f t="shared" si="2"/>
        <v>21037332.330000006</v>
      </c>
      <c r="E19" s="29">
        <f t="shared" si="2"/>
        <v>6861897.66</v>
      </c>
      <c r="F19" s="29">
        <f t="shared" si="2"/>
        <v>22178124.48</v>
      </c>
      <c r="G19" s="29">
        <f t="shared" si="2"/>
        <v>32833563.810000002</v>
      </c>
      <c r="H19" s="29">
        <f t="shared" si="2"/>
        <v>6080921.12</v>
      </c>
      <c r="I19" s="29">
        <f t="shared" si="2"/>
        <v>25112682.480000004</v>
      </c>
      <c r="J19" s="29">
        <f t="shared" si="2"/>
        <v>22516982.060000002</v>
      </c>
      <c r="K19" s="29">
        <f t="shared" si="2"/>
        <v>29266527.42</v>
      </c>
      <c r="L19" s="29">
        <f t="shared" si="2"/>
        <v>26674869.84</v>
      </c>
      <c r="M19" s="29">
        <f t="shared" si="2"/>
        <v>14846169.6</v>
      </c>
      <c r="N19" s="29">
        <f t="shared" si="2"/>
        <v>7642011.940000002</v>
      </c>
      <c r="O19" s="29">
        <f t="shared" si="2"/>
        <v>275644552.03000003</v>
      </c>
      <c r="Q19" s="30"/>
      <c r="R19" s="30"/>
      <c r="S19" s="30"/>
      <c r="T19" s="30"/>
      <c r="U19" s="30"/>
      <c r="V19" s="30"/>
      <c r="W19" s="30"/>
    </row>
    <row r="20" spans="1:15" ht="18.75" customHeight="1">
      <c r="A20" s="23" t="s">
        <v>39</v>
      </c>
      <c r="B20" s="31">
        <v>26130734.060000002</v>
      </c>
      <c r="C20" s="31">
        <v>18992670.880000003</v>
      </c>
      <c r="D20" s="31">
        <v>16237691.120000001</v>
      </c>
      <c r="E20" s="31">
        <v>6772902.09</v>
      </c>
      <c r="F20" s="31">
        <v>14951581.750000002</v>
      </c>
      <c r="G20" s="31">
        <v>20515303.57</v>
      </c>
      <c r="H20" s="31">
        <v>3306427.9900000007</v>
      </c>
      <c r="I20" s="31">
        <v>18091724.8</v>
      </c>
      <c r="J20" s="31">
        <v>16067656.980000002</v>
      </c>
      <c r="K20" s="31">
        <v>23092979.990000002</v>
      </c>
      <c r="L20" s="31">
        <v>19211902.860000003</v>
      </c>
      <c r="M20" s="31">
        <v>10742660.24</v>
      </c>
      <c r="N20" s="31">
        <v>6156612.830000001</v>
      </c>
      <c r="O20" s="31">
        <f aca="true" t="shared" si="3" ref="O20:O28">SUM(B20:N20)</f>
        <v>200270849.16000003</v>
      </c>
    </row>
    <row r="21" spans="1:23" ht="18.75" customHeight="1">
      <c r="A21" s="23" t="s">
        <v>40</v>
      </c>
      <c r="B21" s="31">
        <v>5750811.799999999</v>
      </c>
      <c r="C21" s="31">
        <v>4846196.289999998</v>
      </c>
      <c r="D21" s="31">
        <v>3698073.1999999997</v>
      </c>
      <c r="E21" s="31">
        <v>-453738.32999999996</v>
      </c>
      <c r="F21" s="31">
        <v>6042899.020000002</v>
      </c>
      <c r="G21" s="31">
        <v>9977474.990000002</v>
      </c>
      <c r="H21" s="31">
        <v>2495517.44</v>
      </c>
      <c r="I21" s="31">
        <v>5031673.010000001</v>
      </c>
      <c r="J21" s="31">
        <v>5130231.4399999995</v>
      </c>
      <c r="K21" s="31">
        <v>3815345.39</v>
      </c>
      <c r="L21" s="31">
        <v>5175051.660000001</v>
      </c>
      <c r="M21" s="31">
        <v>2836725.2399999998</v>
      </c>
      <c r="N21" s="31">
        <v>894586.6999999998</v>
      </c>
      <c r="O21" s="31">
        <f t="shared" si="3"/>
        <v>55240847.85000001</v>
      </c>
      <c r="W21" s="32"/>
    </row>
    <row r="22" spans="1:15" ht="18.75" customHeight="1">
      <c r="A22" s="23" t="s">
        <v>41</v>
      </c>
      <c r="B22" s="31">
        <v>1360113.1400000006</v>
      </c>
      <c r="C22" s="31">
        <v>947489.4099999999</v>
      </c>
      <c r="D22" s="31">
        <v>547352.9500000001</v>
      </c>
      <c r="E22" s="31">
        <v>246063.48</v>
      </c>
      <c r="F22" s="31">
        <v>675339.1199999999</v>
      </c>
      <c r="G22" s="31">
        <v>1101502.96</v>
      </c>
      <c r="H22" s="31">
        <v>112762.79000000002</v>
      </c>
      <c r="I22" s="31">
        <v>792141.9400000001</v>
      </c>
      <c r="J22" s="31">
        <v>791405.87</v>
      </c>
      <c r="K22" s="31">
        <v>1150645.4300000002</v>
      </c>
      <c r="L22" s="31">
        <v>1089125.8399999999</v>
      </c>
      <c r="M22" s="31">
        <v>516853.5900000001</v>
      </c>
      <c r="N22" s="31">
        <v>299553.99000000005</v>
      </c>
      <c r="O22" s="31">
        <f t="shared" si="3"/>
        <v>9630350.510000002</v>
      </c>
    </row>
    <row r="23" spans="1:15" ht="18.75" customHeight="1">
      <c r="A23" s="23" t="s">
        <v>42</v>
      </c>
      <c r="B23" s="31">
        <v>91484.45999999999</v>
      </c>
      <c r="C23" s="31">
        <v>91484.45999999999</v>
      </c>
      <c r="D23" s="31">
        <v>45742.229999999996</v>
      </c>
      <c r="E23" s="31">
        <v>45742.229999999996</v>
      </c>
      <c r="F23" s="31">
        <v>45742.229999999996</v>
      </c>
      <c r="G23" s="31">
        <v>45742.229999999996</v>
      </c>
      <c r="H23" s="31">
        <v>45742.229999999996</v>
      </c>
      <c r="I23" s="31">
        <v>45742.229999999996</v>
      </c>
      <c r="J23" s="31">
        <v>45742.229999999996</v>
      </c>
      <c r="K23" s="31">
        <v>45742.229999999996</v>
      </c>
      <c r="L23" s="31">
        <v>45742.229999999996</v>
      </c>
      <c r="M23" s="31">
        <v>45742.229999999996</v>
      </c>
      <c r="N23" s="31">
        <v>45742.229999999996</v>
      </c>
      <c r="O23" s="31">
        <f t="shared" si="3"/>
        <v>686133.4499999998</v>
      </c>
    </row>
    <row r="24" spans="1:15" ht="18.75" customHeight="1">
      <c r="A24" s="23" t="s">
        <v>43</v>
      </c>
      <c r="B24" s="31">
        <v>0</v>
      </c>
      <c r="C24" s="31">
        <v>0</v>
      </c>
      <c r="D24" s="31">
        <v>-378383.82999999984</v>
      </c>
      <c r="E24" s="31">
        <v>0</v>
      </c>
      <c r="F24" s="31">
        <v>-311211.17000000016</v>
      </c>
      <c r="G24" s="31">
        <v>0</v>
      </c>
      <c r="H24" s="31">
        <v>-117801.85999999996</v>
      </c>
      <c r="I24" s="31">
        <v>-10195.589999999998</v>
      </c>
      <c r="J24" s="31">
        <v>-239129.6599999998</v>
      </c>
      <c r="K24" s="31">
        <v>0</v>
      </c>
      <c r="L24" s="31">
        <v>0</v>
      </c>
      <c r="M24" s="31">
        <v>-112020.05000000006</v>
      </c>
      <c r="N24" s="31">
        <v>0</v>
      </c>
      <c r="O24" s="31">
        <f t="shared" si="3"/>
        <v>-1168742.16</v>
      </c>
    </row>
    <row r="25" spans="1:26" ht="18.75" customHeight="1">
      <c r="A25" s="23" t="s">
        <v>44</v>
      </c>
      <c r="B25" s="31">
        <v>32108.260000000002</v>
      </c>
      <c r="C25" s="31">
        <v>23893.20999999999</v>
      </c>
      <c r="D25" s="31">
        <v>19785.69</v>
      </c>
      <c r="E25" s="31">
        <v>6351.52</v>
      </c>
      <c r="F25" s="31">
        <v>20537.58</v>
      </c>
      <c r="G25" s="31">
        <v>30017.369999999988</v>
      </c>
      <c r="H25" s="31">
        <v>5611.329999999999</v>
      </c>
      <c r="I25" s="31">
        <v>22654.000000000004</v>
      </c>
      <c r="J25" s="31">
        <v>21071.33</v>
      </c>
      <c r="K25" s="31">
        <v>27371.78</v>
      </c>
      <c r="L25" s="31">
        <v>24751.829999999998</v>
      </c>
      <c r="M25" s="31">
        <v>13329.690000000006</v>
      </c>
      <c r="N25" s="31">
        <v>6924.999999999998</v>
      </c>
      <c r="O25" s="31">
        <f t="shared" si="3"/>
        <v>254408.58999999997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3" t="s">
        <v>45</v>
      </c>
      <c r="B26" s="31">
        <v>26359.89</v>
      </c>
      <c r="C26" s="31">
        <v>19626.410000000007</v>
      </c>
      <c r="D26" s="31">
        <v>17212.16999999999</v>
      </c>
      <c r="E26" s="31">
        <v>5257.290000000002</v>
      </c>
      <c r="F26" s="31">
        <v>17321.06</v>
      </c>
      <c r="G26" s="31">
        <v>23335.559999999987</v>
      </c>
      <c r="H26" s="31">
        <v>4681.310000000003</v>
      </c>
      <c r="I26" s="31">
        <v>18256.439999999995</v>
      </c>
      <c r="J26" s="31">
        <v>17789.660000000007</v>
      </c>
      <c r="K26" s="31">
        <v>22434.449999999983</v>
      </c>
      <c r="L26" s="31">
        <v>19914.4</v>
      </c>
      <c r="M26" s="31">
        <v>11270.98</v>
      </c>
      <c r="N26" s="31">
        <v>5905.810000000004</v>
      </c>
      <c r="O26" s="31">
        <f t="shared" si="3"/>
        <v>209365.42999999996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3" t="s">
        <v>46</v>
      </c>
      <c r="B27" s="31">
        <v>12297.700000000004</v>
      </c>
      <c r="C27" s="31">
        <v>9155.850000000006</v>
      </c>
      <c r="D27" s="31">
        <v>8030.550000000004</v>
      </c>
      <c r="E27" s="31">
        <v>2452.719999999998</v>
      </c>
      <c r="F27" s="31">
        <v>8080.770000000001</v>
      </c>
      <c r="G27" s="31">
        <v>10886.27</v>
      </c>
      <c r="H27" s="31">
        <v>2183.9500000000007</v>
      </c>
      <c r="I27" s="31">
        <v>8467.340000000002</v>
      </c>
      <c r="J27" s="31">
        <v>8299.320000000005</v>
      </c>
      <c r="K27" s="31">
        <v>10315.25</v>
      </c>
      <c r="L27" s="31">
        <v>9290.389999999996</v>
      </c>
      <c r="M27" s="31">
        <v>5258.5300000000025</v>
      </c>
      <c r="N27" s="31">
        <v>2755.280000000002</v>
      </c>
      <c r="O27" s="31">
        <f t="shared" si="3"/>
        <v>97473.92000000001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3" t="s">
        <v>47</v>
      </c>
      <c r="B28" s="31">
        <v>1614835.8799999997</v>
      </c>
      <c r="C28" s="31">
        <v>644207.5900000003</v>
      </c>
      <c r="D28" s="31">
        <v>841828.25</v>
      </c>
      <c r="E28" s="31">
        <v>236866.6599999998</v>
      </c>
      <c r="F28" s="31">
        <v>727834.1200000002</v>
      </c>
      <c r="G28" s="31">
        <v>1129300.8600000008</v>
      </c>
      <c r="H28" s="31">
        <v>225795.93999999992</v>
      </c>
      <c r="I28" s="31">
        <v>1112218.31</v>
      </c>
      <c r="J28" s="31">
        <v>673914.8899999997</v>
      </c>
      <c r="K28" s="31">
        <v>1101692.9000000004</v>
      </c>
      <c r="L28" s="31">
        <v>1099090.6299999997</v>
      </c>
      <c r="M28" s="31">
        <v>786349.1500000003</v>
      </c>
      <c r="N28" s="31">
        <v>229930.10000000012</v>
      </c>
      <c r="O28" s="31">
        <f t="shared" si="3"/>
        <v>10423865.28</v>
      </c>
      <c r="P28"/>
      <c r="Q28"/>
      <c r="R28"/>
      <c r="S28"/>
      <c r="T28"/>
      <c r="U28"/>
      <c r="V28"/>
      <c r="W28"/>
      <c r="X28"/>
      <c r="Y28"/>
      <c r="Z28"/>
    </row>
    <row r="29" spans="1:15" ht="15" customHeight="1">
      <c r="A29" s="33"/>
      <c r="B29" s="20"/>
      <c r="C29" s="2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1:15" ht="18.75" customHeight="1">
      <c r="A30" s="18" t="s">
        <v>48</v>
      </c>
      <c r="B30" s="31">
        <f aca="true" t="shared" si="4" ref="B30:O30">+B31+B33+B46+B47+B50-B51</f>
        <v>345981.7399999999</v>
      </c>
      <c r="C30" s="31">
        <f>+C31+C33+C46+C47+C50-C51</f>
        <v>-158040.56000000035</v>
      </c>
      <c r="D30" s="31">
        <f t="shared" si="4"/>
        <v>-3066930.0300000003</v>
      </c>
      <c r="E30" s="31">
        <f t="shared" si="4"/>
        <v>89573.59999999999</v>
      </c>
      <c r="F30" s="31">
        <f t="shared" si="4"/>
        <v>135035.06000000017</v>
      </c>
      <c r="G30" s="31">
        <f t="shared" si="4"/>
        <v>-161738.53000000006</v>
      </c>
      <c r="H30" s="31">
        <f t="shared" si="4"/>
        <v>-852377.33</v>
      </c>
      <c r="I30" s="31">
        <f t="shared" si="4"/>
        <v>-845796.7599999997</v>
      </c>
      <c r="J30" s="31">
        <f t="shared" si="4"/>
        <v>-535270.5999999997</v>
      </c>
      <c r="K30" s="31">
        <f t="shared" si="4"/>
        <v>3196770.4700000007</v>
      </c>
      <c r="L30" s="31">
        <f t="shared" si="4"/>
        <v>3107350.7100000004</v>
      </c>
      <c r="M30" s="31">
        <f t="shared" si="4"/>
        <v>-1103.360000000146</v>
      </c>
      <c r="N30" s="31">
        <f t="shared" si="4"/>
        <v>-237523.20999999996</v>
      </c>
      <c r="O30" s="31">
        <f t="shared" si="4"/>
        <v>1015931.1999999997</v>
      </c>
    </row>
    <row r="31" spans="1:15" ht="18.75" customHeight="1">
      <c r="A31" s="23" t="s">
        <v>49</v>
      </c>
      <c r="B31" s="36">
        <v>-1992848</v>
      </c>
      <c r="C31" s="36">
        <v>-2043487.6000000006</v>
      </c>
      <c r="D31" s="36">
        <v>-1404889.1999999997</v>
      </c>
      <c r="E31" s="36">
        <v>-296568.80000000005</v>
      </c>
      <c r="F31" s="36">
        <v>-1054125.5999999999</v>
      </c>
      <c r="G31" s="36">
        <v>-1689578.0000000002</v>
      </c>
      <c r="H31" s="36">
        <v>-272091.60000000003</v>
      </c>
      <c r="I31" s="36">
        <v>-1987634</v>
      </c>
      <c r="J31" s="36">
        <v>-1580114.7999999998</v>
      </c>
      <c r="K31" s="36">
        <v>-1354130.8</v>
      </c>
      <c r="L31" s="36">
        <v>-1013104.4</v>
      </c>
      <c r="M31" s="36">
        <v>-691424.8</v>
      </c>
      <c r="N31" s="36">
        <v>-568986</v>
      </c>
      <c r="O31" s="36">
        <f>+O32</f>
        <v>-15948983.600000003</v>
      </c>
    </row>
    <row r="32" spans="1:26" ht="18.75" customHeight="1">
      <c r="A32" s="33" t="s">
        <v>50</v>
      </c>
      <c r="B32" s="20">
        <v>-1992848</v>
      </c>
      <c r="C32" s="20">
        <v>-2043487.6000000006</v>
      </c>
      <c r="D32" s="20">
        <v>-1404889.1999999997</v>
      </c>
      <c r="E32" s="20">
        <v>-296568.80000000005</v>
      </c>
      <c r="F32" s="20">
        <v>-1054125.5999999999</v>
      </c>
      <c r="G32" s="20">
        <v>-1689578.0000000002</v>
      </c>
      <c r="H32" s="20">
        <v>-272091.60000000003</v>
      </c>
      <c r="I32" s="20">
        <v>-1987634</v>
      </c>
      <c r="J32" s="20">
        <v>-1580114.7999999998</v>
      </c>
      <c r="K32" s="20">
        <v>-1354130.8</v>
      </c>
      <c r="L32" s="20">
        <v>-1013104.4</v>
      </c>
      <c r="M32" s="20">
        <v>-691424.8</v>
      </c>
      <c r="N32" s="20">
        <v>-568986</v>
      </c>
      <c r="O32" s="37">
        <f aca="true" t="shared" si="5" ref="O32:O51">SUM(B32:N32)</f>
        <v>-15948983.600000003</v>
      </c>
      <c r="P32"/>
      <c r="Q32"/>
      <c r="R32"/>
      <c r="S32"/>
      <c r="T32"/>
      <c r="U32"/>
      <c r="V32"/>
      <c r="W32"/>
      <c r="X32"/>
      <c r="Y32"/>
      <c r="Z32"/>
    </row>
    <row r="33" spans="1:15" ht="18.75" customHeight="1">
      <c r="A33" s="23" t="s">
        <v>51</v>
      </c>
      <c r="B33" s="36">
        <f>SUM(B34:B44)</f>
        <v>-207831.56999999995</v>
      </c>
      <c r="C33" s="36">
        <f aca="true" t="shared" si="6" ref="C33:O33">SUM(C34:C44)</f>
        <v>-165237.71999999997</v>
      </c>
      <c r="D33" s="36">
        <f t="shared" si="6"/>
        <v>-2853269.2199999997</v>
      </c>
      <c r="E33" s="36">
        <f t="shared" si="6"/>
        <v>-73304.35999999999</v>
      </c>
      <c r="F33" s="36">
        <f t="shared" si="6"/>
        <v>-149290.42000000004</v>
      </c>
      <c r="G33" s="36">
        <f t="shared" si="6"/>
        <v>-216864.34999999998</v>
      </c>
      <c r="H33" s="36">
        <f t="shared" si="6"/>
        <v>-892193.5599999999</v>
      </c>
      <c r="I33" s="36">
        <f t="shared" si="6"/>
        <v>-137451.88</v>
      </c>
      <c r="J33" s="36">
        <f t="shared" si="6"/>
        <v>-128532.15999999999</v>
      </c>
      <c r="K33" s="36">
        <f t="shared" si="6"/>
        <v>3514488.8100000005</v>
      </c>
      <c r="L33" s="36">
        <f t="shared" si="6"/>
        <v>3214109.18</v>
      </c>
      <c r="M33" s="36">
        <f t="shared" si="6"/>
        <v>-107324.91000000002</v>
      </c>
      <c r="N33" s="36">
        <f t="shared" si="6"/>
        <v>-83218.93</v>
      </c>
      <c r="O33" s="36">
        <f t="shared" si="6"/>
        <v>1714078.9100000018</v>
      </c>
    </row>
    <row r="34" spans="1:26" ht="18.75" customHeight="1">
      <c r="A34" s="33" t="s">
        <v>52</v>
      </c>
      <c r="B34" s="38">
        <v>-160.94</v>
      </c>
      <c r="C34" s="38">
        <v>-101.72</v>
      </c>
      <c r="D34" s="38">
        <v>-3006.26</v>
      </c>
      <c r="E34" s="38">
        <v>-704.55</v>
      </c>
      <c r="F34" s="38">
        <v>-14650.75</v>
      </c>
      <c r="G34" s="38">
        <v>-269.34000000000003</v>
      </c>
      <c r="H34" s="38">
        <v>-265345.29</v>
      </c>
      <c r="I34" s="38">
        <v>-11149.82</v>
      </c>
      <c r="J34" s="38">
        <v>0</v>
      </c>
      <c r="K34" s="38">
        <v>-556.39</v>
      </c>
      <c r="L34" s="38">
        <v>-131.97</v>
      </c>
      <c r="M34" s="38">
        <v>-117.33</v>
      </c>
      <c r="N34" s="38">
        <v>-8514</v>
      </c>
      <c r="O34" s="38">
        <f t="shared" si="5"/>
        <v>-304708.36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-831.6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5"/>
        <v>-831.6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8">
        <v>-25500</v>
      </c>
      <c r="C36" s="38">
        <v>-27500</v>
      </c>
      <c r="D36" s="38">
        <v>-29000</v>
      </c>
      <c r="E36" s="38">
        <v>-32000</v>
      </c>
      <c r="F36" s="38">
        <v>-17500</v>
      </c>
      <c r="G36" s="38">
        <v>-25000</v>
      </c>
      <c r="H36" s="38">
        <v>0</v>
      </c>
      <c r="I36" s="38">
        <v>500</v>
      </c>
      <c r="J36" s="38">
        <v>-10000</v>
      </c>
      <c r="K36" s="38">
        <v>-4000</v>
      </c>
      <c r="L36" s="38">
        <v>-8500</v>
      </c>
      <c r="M36" s="38">
        <v>-28000</v>
      </c>
      <c r="N36" s="38">
        <v>-31000</v>
      </c>
      <c r="O36" s="38">
        <f t="shared" si="5"/>
        <v>-237500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8">
        <v>-3628.53</v>
      </c>
      <c r="C37" s="38">
        <v>-4774.66</v>
      </c>
      <c r="D37" s="38">
        <v>-3931.49</v>
      </c>
      <c r="E37" s="38">
        <v>-5281.13</v>
      </c>
      <c r="F37" s="38">
        <v>-2937.7799999999997</v>
      </c>
      <c r="G37" s="38">
        <v>-3135.52</v>
      </c>
      <c r="H37" s="38">
        <v>0</v>
      </c>
      <c r="I37" s="38">
        <v>0</v>
      </c>
      <c r="J37" s="38">
        <v>-1362.3100000000002</v>
      </c>
      <c r="K37" s="38">
        <v>-750.13</v>
      </c>
      <c r="L37" s="38">
        <v>-1135.87</v>
      </c>
      <c r="M37" s="38">
        <v>-5098.94</v>
      </c>
      <c r="N37" s="38">
        <v>-5172.99</v>
      </c>
      <c r="O37" s="39">
        <f t="shared" si="5"/>
        <v>-37209.35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8">
        <v>0</v>
      </c>
      <c r="C39" s="38">
        <v>0</v>
      </c>
      <c r="D39" s="38">
        <v>6455250</v>
      </c>
      <c r="E39" s="38">
        <v>0</v>
      </c>
      <c r="F39" s="38">
        <v>0</v>
      </c>
      <c r="G39" s="38">
        <v>0</v>
      </c>
      <c r="H39" s="38">
        <v>2386800</v>
      </c>
      <c r="I39" s="38">
        <v>0</v>
      </c>
      <c r="J39" s="38">
        <v>0</v>
      </c>
      <c r="K39" s="38">
        <v>4572000</v>
      </c>
      <c r="L39" s="38">
        <v>4185000</v>
      </c>
      <c r="M39" s="38">
        <v>0</v>
      </c>
      <c r="N39" s="38">
        <v>0</v>
      </c>
      <c r="O39" s="38">
        <f t="shared" si="5"/>
        <v>17599050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8">
        <v>0</v>
      </c>
      <c r="C40" s="38">
        <v>0</v>
      </c>
      <c r="D40" s="38">
        <v>-9095400</v>
      </c>
      <c r="E40" s="38">
        <v>0</v>
      </c>
      <c r="F40" s="38">
        <v>0</v>
      </c>
      <c r="G40" s="38">
        <v>0</v>
      </c>
      <c r="H40" s="38">
        <v>-2417400</v>
      </c>
      <c r="I40" s="38">
        <v>0</v>
      </c>
      <c r="J40" s="38">
        <v>0</v>
      </c>
      <c r="K40" s="38">
        <v>-900000</v>
      </c>
      <c r="L40" s="38">
        <v>-823500</v>
      </c>
      <c r="M40" s="38">
        <v>0</v>
      </c>
      <c r="N40" s="38">
        <v>0</v>
      </c>
      <c r="O40" s="38">
        <f t="shared" si="5"/>
        <v>-13236300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f t="shared" si="5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8">
        <v>-178542.09999999995</v>
      </c>
      <c r="C42" s="38">
        <v>-132861.33999999997</v>
      </c>
      <c r="D42" s="38">
        <v>-110020.94</v>
      </c>
      <c r="E42" s="38">
        <v>-35318.67999999999</v>
      </c>
      <c r="F42" s="38">
        <v>-114201.89000000003</v>
      </c>
      <c r="G42" s="38">
        <v>-166915.37</v>
      </c>
      <c r="H42" s="38">
        <v>-32279.86</v>
      </c>
      <c r="I42" s="38">
        <v>-125970.45999999999</v>
      </c>
      <c r="J42" s="38">
        <v>-117169.84999999999</v>
      </c>
      <c r="K42" s="38">
        <v>-152204.67</v>
      </c>
      <c r="L42" s="38">
        <v>-137622.97999999998</v>
      </c>
      <c r="M42" s="38">
        <v>-74108.64000000001</v>
      </c>
      <c r="N42" s="38">
        <v>-38531.94</v>
      </c>
      <c r="O42" s="38">
        <f t="shared" si="5"/>
        <v>-1415748.7199999997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-21544.12</v>
      </c>
      <c r="H43" s="38">
        <v>-563968.4099999999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 t="shared" si="5"/>
        <v>-585512.5299999999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62</v>
      </c>
      <c r="B44" s="38">
        <v>0</v>
      </c>
      <c r="C44" s="38">
        <v>0</v>
      </c>
      <c r="D44" s="38">
        <v>-67160.52999999998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f t="shared" si="5"/>
        <v>-67160.52999999998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3" t="s">
        <v>63</v>
      </c>
      <c r="B46" s="40">
        <v>3187135.1199999996</v>
      </c>
      <c r="C46" s="40">
        <v>2403504.69</v>
      </c>
      <c r="D46" s="40">
        <v>1163982.68</v>
      </c>
      <c r="E46" s="40">
        <v>500047.02</v>
      </c>
      <c r="F46" s="40">
        <v>1311576.4700000002</v>
      </c>
      <c r="G46" s="40">
        <v>1712177.8</v>
      </c>
      <c r="H46" s="40">
        <v>305182.85</v>
      </c>
      <c r="I46" s="40">
        <v>1245834.4800000002</v>
      </c>
      <c r="J46" s="40">
        <v>1163619.54</v>
      </c>
      <c r="K46" s="40">
        <v>1493815.5399999998</v>
      </c>
      <c r="L46" s="40">
        <v>1371810.32</v>
      </c>
      <c r="M46" s="40">
        <v>775012.4299999999</v>
      </c>
      <c r="N46" s="40">
        <v>407826.26999999996</v>
      </c>
      <c r="O46" s="38">
        <f t="shared" si="5"/>
        <v>17041525.21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3" t="s">
        <v>64</v>
      </c>
      <c r="B47" s="40">
        <v>57096.76</v>
      </c>
      <c r="C47" s="40">
        <v>16013.51</v>
      </c>
      <c r="D47" s="40">
        <v>27245.710000000003</v>
      </c>
      <c r="E47" s="40">
        <v>-40600.259999999995</v>
      </c>
      <c r="F47" s="40">
        <v>26874.61</v>
      </c>
      <c r="G47" s="40">
        <v>32526.02</v>
      </c>
      <c r="H47" s="40">
        <v>6724.9800000000005</v>
      </c>
      <c r="I47" s="40">
        <v>33454.64</v>
      </c>
      <c r="J47" s="40">
        <v>9756.82</v>
      </c>
      <c r="K47" s="40">
        <v>42327.35</v>
      </c>
      <c r="L47" s="40">
        <v>32155.13</v>
      </c>
      <c r="M47" s="40">
        <v>22633.92</v>
      </c>
      <c r="N47" s="40">
        <v>6855.45</v>
      </c>
      <c r="O47" s="38">
        <f t="shared" si="5"/>
        <v>273064.6400000001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3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8"/>
      <c r="P48"/>
      <c r="Q48" s="41"/>
      <c r="R48"/>
      <c r="S48"/>
      <c r="T48"/>
      <c r="U48"/>
      <c r="V48"/>
      <c r="W48"/>
      <c r="X48"/>
      <c r="Y48"/>
      <c r="Z48"/>
    </row>
    <row r="49" spans="1:26" ht="18.75" customHeight="1">
      <c r="A49" s="18" t="s">
        <v>65</v>
      </c>
      <c r="B49" s="42">
        <f aca="true" t="shared" si="7" ref="B49:N49">+B19+B30</f>
        <v>35364726.93000001</v>
      </c>
      <c r="C49" s="42">
        <f t="shared" si="7"/>
        <v>25416683.540000007</v>
      </c>
      <c r="D49" s="42">
        <f t="shared" si="7"/>
        <v>17970402.300000004</v>
      </c>
      <c r="E49" s="42">
        <f t="shared" si="7"/>
        <v>6951471.26</v>
      </c>
      <c r="F49" s="42">
        <f t="shared" si="7"/>
        <v>22313159.54</v>
      </c>
      <c r="G49" s="42">
        <f t="shared" si="7"/>
        <v>32671825.28</v>
      </c>
      <c r="H49" s="42">
        <f t="shared" si="7"/>
        <v>5228543.79</v>
      </c>
      <c r="I49" s="42">
        <f t="shared" si="7"/>
        <v>24266885.720000006</v>
      </c>
      <c r="J49" s="42">
        <f t="shared" si="7"/>
        <v>21981711.46</v>
      </c>
      <c r="K49" s="42">
        <f t="shared" si="7"/>
        <v>32463297.89</v>
      </c>
      <c r="L49" s="42">
        <f t="shared" si="7"/>
        <v>29782220.55</v>
      </c>
      <c r="M49" s="42">
        <f t="shared" si="7"/>
        <v>14845066.24</v>
      </c>
      <c r="N49" s="42">
        <f t="shared" si="7"/>
        <v>7404488.730000002</v>
      </c>
      <c r="O49" s="42">
        <f>SUM(B49:N49)</f>
        <v>276660483.2300001</v>
      </c>
      <c r="P49"/>
      <c r="Q49" s="41"/>
      <c r="R49"/>
      <c r="S49"/>
      <c r="T49"/>
      <c r="U49"/>
      <c r="V49"/>
      <c r="W49"/>
      <c r="X49"/>
      <c r="Y49"/>
      <c r="Z49"/>
    </row>
    <row r="50" spans="1:19" ht="18.75" customHeight="1">
      <c r="A50" s="43" t="s">
        <v>66</v>
      </c>
      <c r="B50" s="38">
        <v>-697570.57</v>
      </c>
      <c r="C50" s="38">
        <v>-368833.44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-499730.43</v>
      </c>
      <c r="L50" s="38">
        <v>-497619.52</v>
      </c>
      <c r="M50" s="38">
        <v>0</v>
      </c>
      <c r="N50" s="38">
        <v>0</v>
      </c>
      <c r="O50" s="20">
        <f t="shared" si="5"/>
        <v>-2063753.96</v>
      </c>
      <c r="P50"/>
      <c r="Q50"/>
      <c r="R50"/>
      <c r="S50"/>
    </row>
    <row r="51" spans="1:19" ht="18.75" customHeight="1">
      <c r="A51" s="43" t="s">
        <v>67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0">
        <f t="shared" si="5"/>
        <v>0</v>
      </c>
      <c r="P51"/>
      <c r="Q51"/>
      <c r="R51"/>
      <c r="S51"/>
    </row>
    <row r="52" spans="1:19" ht="15.75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8"/>
      <c r="Q52"/>
      <c r="R52" s="41"/>
      <c r="S52"/>
    </row>
    <row r="53" spans="1:19" ht="12.75" customHeight="1">
      <c r="A53" s="49"/>
      <c r="B53" s="50"/>
      <c r="C53" s="50"/>
      <c r="D53" s="51"/>
      <c r="E53" s="51"/>
      <c r="F53" s="51"/>
      <c r="G53" s="51"/>
      <c r="H53" s="51"/>
      <c r="I53" s="50"/>
      <c r="J53" s="51"/>
      <c r="K53" s="51"/>
      <c r="L53" s="51"/>
      <c r="M53" s="51"/>
      <c r="N53" s="51"/>
      <c r="O53" s="52"/>
      <c r="P53" s="48"/>
      <c r="Q53"/>
      <c r="R53" s="41"/>
      <c r="S53"/>
    </row>
    <row r="54" spans="1:17" ht="1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Q54"/>
    </row>
    <row r="55" spans="1:17" ht="18.75" customHeight="1">
      <c r="A55" s="18" t="s">
        <v>68</v>
      </c>
      <c r="B55" s="56">
        <f aca="true" t="shared" si="8" ref="B55:O55">SUM(B56:B66)</f>
        <v>35364726.96</v>
      </c>
      <c r="C55" s="56">
        <f t="shared" si="8"/>
        <v>25416683.550000004</v>
      </c>
      <c r="D55" s="56">
        <f t="shared" si="8"/>
        <v>17970402.29</v>
      </c>
      <c r="E55" s="56">
        <f t="shared" si="8"/>
        <v>6951471.280000001</v>
      </c>
      <c r="F55" s="56">
        <f t="shared" si="8"/>
        <v>22313159.490000002</v>
      </c>
      <c r="G55" s="56">
        <f t="shared" si="8"/>
        <v>32694446.579999994</v>
      </c>
      <c r="H55" s="56">
        <f t="shared" si="8"/>
        <v>5205922.509999999</v>
      </c>
      <c r="I55" s="56">
        <f t="shared" si="8"/>
        <v>24266885.69</v>
      </c>
      <c r="J55" s="56">
        <f t="shared" si="8"/>
        <v>21981711.479999993</v>
      </c>
      <c r="K55" s="56">
        <f t="shared" si="8"/>
        <v>32463297.860000007</v>
      </c>
      <c r="L55" s="56">
        <f t="shared" si="8"/>
        <v>29782218.249999996</v>
      </c>
      <c r="M55" s="56">
        <f t="shared" si="8"/>
        <v>14845063.929999996</v>
      </c>
      <c r="N55" s="56">
        <f t="shared" si="8"/>
        <v>7404493.370000001</v>
      </c>
      <c r="O55" s="42">
        <f t="shared" si="8"/>
        <v>276660483.24</v>
      </c>
      <c r="Q55"/>
    </row>
    <row r="56" spans="1:18" ht="18.75" customHeight="1">
      <c r="A56" s="23" t="s">
        <v>69</v>
      </c>
      <c r="B56" s="56">
        <v>28918583.99</v>
      </c>
      <c r="C56" s="56">
        <v>17875607.650000002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2">
        <f>SUM(B56:N56)</f>
        <v>46794191.64</v>
      </c>
      <c r="P56"/>
      <c r="Q56"/>
      <c r="R56" s="41"/>
    </row>
    <row r="57" spans="1:16" ht="18.75" customHeight="1">
      <c r="A57" s="23" t="s">
        <v>70</v>
      </c>
      <c r="B57" s="56">
        <v>6446142.970000001</v>
      </c>
      <c r="C57" s="56">
        <v>7541075.9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2">
        <f aca="true" t="shared" si="9" ref="O57:O66">SUM(B57:N57)</f>
        <v>13987218.870000001</v>
      </c>
      <c r="P57"/>
    </row>
    <row r="58" spans="1:17" ht="18.75" customHeight="1">
      <c r="A58" s="23" t="s">
        <v>71</v>
      </c>
      <c r="B58" s="57">
        <v>0</v>
      </c>
      <c r="C58" s="57">
        <v>0</v>
      </c>
      <c r="D58" s="36">
        <v>17970402.29</v>
      </c>
      <c r="E58" s="57">
        <v>0</v>
      </c>
      <c r="F58" s="57">
        <v>0</v>
      </c>
      <c r="G58" s="57">
        <v>0</v>
      </c>
      <c r="H58" s="56">
        <v>5205922.509999999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36">
        <f t="shared" si="9"/>
        <v>23176324.799999997</v>
      </c>
      <c r="Q58"/>
    </row>
    <row r="59" spans="1:18" ht="18.75" customHeight="1">
      <c r="A59" s="23" t="s">
        <v>72</v>
      </c>
      <c r="B59" s="57">
        <v>0</v>
      </c>
      <c r="C59" s="57">
        <v>0</v>
      </c>
      <c r="D59" s="57">
        <v>0</v>
      </c>
      <c r="E59" s="36">
        <v>6951471.280000001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42">
        <f t="shared" si="9"/>
        <v>6951471.280000001</v>
      </c>
      <c r="R59"/>
    </row>
    <row r="60" spans="1:19" ht="18.75" customHeight="1">
      <c r="A60" s="23" t="s">
        <v>73</v>
      </c>
      <c r="B60" s="57">
        <v>0</v>
      </c>
      <c r="C60" s="57">
        <v>0</v>
      </c>
      <c r="D60" s="57">
        <v>0</v>
      </c>
      <c r="E60" s="57">
        <v>0</v>
      </c>
      <c r="F60" s="36">
        <v>22313159.490000002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36">
        <f t="shared" si="9"/>
        <v>22313159.490000002</v>
      </c>
      <c r="S60"/>
    </row>
    <row r="61" spans="1:20" ht="18.75" customHeight="1">
      <c r="A61" s="23" t="s">
        <v>74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6">
        <v>32694446.579999994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2">
        <f t="shared" si="9"/>
        <v>32694446.579999994</v>
      </c>
      <c r="T61"/>
    </row>
    <row r="62" spans="1:21" ht="18.75" customHeight="1">
      <c r="A62" s="23" t="s">
        <v>75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6">
        <v>24266885.69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2">
        <f t="shared" si="9"/>
        <v>24266885.69</v>
      </c>
      <c r="U62"/>
    </row>
    <row r="63" spans="1:22" ht="18.75" customHeight="1">
      <c r="A63" s="23" t="s">
        <v>76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36">
        <v>21981711.479999993</v>
      </c>
      <c r="K63" s="57">
        <v>0</v>
      </c>
      <c r="L63" s="57">
        <v>0</v>
      </c>
      <c r="M63" s="57">
        <v>0</v>
      </c>
      <c r="N63" s="57">
        <v>0</v>
      </c>
      <c r="O63" s="42">
        <f t="shared" si="9"/>
        <v>21981711.479999993</v>
      </c>
      <c r="V63"/>
    </row>
    <row r="64" spans="1:23" ht="18.75" customHeight="1">
      <c r="A64" s="23" t="s">
        <v>77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36">
        <v>32463297.860000007</v>
      </c>
      <c r="L64" s="36">
        <v>29782218.249999996</v>
      </c>
      <c r="M64" s="57">
        <v>0</v>
      </c>
      <c r="N64" s="57">
        <v>0</v>
      </c>
      <c r="O64" s="42">
        <f t="shared" si="9"/>
        <v>62245516.11</v>
      </c>
      <c r="P64"/>
      <c r="W64"/>
    </row>
    <row r="65" spans="1:25" ht="18.75" customHeight="1">
      <c r="A65" s="23" t="s">
        <v>78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36">
        <v>14845063.929999996</v>
      </c>
      <c r="N65" s="57">
        <v>0</v>
      </c>
      <c r="O65" s="42">
        <f t="shared" si="9"/>
        <v>14845063.929999996</v>
      </c>
      <c r="R65"/>
      <c r="Y65"/>
    </row>
    <row r="66" spans="1:26" ht="18.75" customHeight="1">
      <c r="A66" s="44" t="s">
        <v>79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9">
        <v>7404493.370000001</v>
      </c>
      <c r="O66" s="60">
        <f t="shared" si="9"/>
        <v>7404493.370000001</v>
      </c>
      <c r="P66"/>
      <c r="S66"/>
      <c r="Z66"/>
    </row>
    <row r="67" spans="1:12" ht="21" customHeight="1">
      <c r="A67" s="61" t="s">
        <v>80</v>
      </c>
      <c r="B67" s="62"/>
      <c r="C67" s="62"/>
      <c r="D67"/>
      <c r="E67"/>
      <c r="F67"/>
      <c r="G67"/>
      <c r="H67" s="63"/>
      <c r="I67" s="63"/>
      <c r="J67"/>
      <c r="K67"/>
      <c r="L67"/>
    </row>
    <row r="68" spans="1:14" ht="15.75">
      <c r="A68" s="64" t="s">
        <v>81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2:12" ht="13.5">
      <c r="B69" s="62"/>
      <c r="C69" s="62"/>
      <c r="D69"/>
      <c r="E69"/>
      <c r="F69"/>
      <c r="G69"/>
      <c r="H69" s="63"/>
      <c r="I69" s="63"/>
      <c r="J69"/>
      <c r="K69"/>
      <c r="L69"/>
    </row>
    <row r="70" spans="2:12" ht="13.5">
      <c r="B70" s="62"/>
      <c r="C70" s="62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65"/>
      <c r="I71" s="65"/>
      <c r="J71" s="66"/>
      <c r="K71" s="66"/>
      <c r="L71" s="66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6" spans="2:14" ht="13.5">
      <c r="B76"/>
      <c r="C76"/>
      <c r="D76"/>
      <c r="E76"/>
      <c r="F76"/>
      <c r="G76"/>
      <c r="H76"/>
      <c r="I76"/>
      <c r="J76"/>
      <c r="K76"/>
      <c r="L76"/>
      <c r="M76"/>
      <c r="N76"/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2022-04-07T18:25:58Z</dcterms:created>
  <dcterms:modified xsi:type="dcterms:W3CDTF">2022-04-07T18:28:30Z</dcterms:modified>
  <cp:category/>
  <cp:version/>
  <cp:contentType/>
  <cp:contentStatus/>
</cp:coreProperties>
</file>