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20725" windowHeight="9205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<sst xmlns="http://schemas.openxmlformats.org/spreadsheetml/2006/main" count="82" uniqueCount="81">
  <si>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</si>
  <si>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</si>
  <si>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</si>
  <si>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</si>
  <si>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</si>
  <si>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</si>
  <si>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</si>
  <si>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</si>
  <si>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</si>
  <si>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</si>
  <si>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</si>
  <si>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</si>
  <si>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</si>
  <si>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</si>
  <si>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</si>
  <si>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</si>
  <si>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</si>
  <si>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</si>
  <si>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</si>
  <si>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</si>
  <si>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</si>
  <si>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</si>
  <si>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</si>
  <si>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</si>
  <si>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</si>
  <si>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</si>
  <si>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</si>
  <si>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</si>
  <si>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</si>
  <si>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</si>
  <si>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</si>
  <si>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</si>
  <si>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</si>
  <si>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</si>
  <si>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</si>
  <si>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</si>
  <si>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</si>
  <si>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</si>
  <si>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</si>
  <si>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</si>
  <si>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</si>
  <si>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</si>
  <si>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</si>
  <si>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</si>
  <si>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</si>
  <si>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</si>
  <si>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</si>
  <si>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</si>
  <si>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</si>
  <si>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</si>
  <si>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</si>
  <si>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</si>
  <si>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</si>
  <si>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</si>
  <si>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</si>
  <si>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</si>
  <si>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</si>
  <si>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</si>
  <si>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</si>
  <si>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</si>
  <si>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</si>
  <si>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</si>
  <si>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</si>
  <si>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</si>
  <si>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</si>
  <si>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</si>
  <si>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</si>
  <si>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</si>
  <si>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</si>
  <si>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</si>
  <si>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</si>
  <si>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</si>
  <si>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</si>
  <si>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15/10/22 - VENCIMENTO 21/10/22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</si>
  <si>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</si>
  <si>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</si>
  <si>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</si>
  <si>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</si>
  <si>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4. Remuneração Bruta do Operador (4.1 + 4.2 + 4.3 + 4.4 + 4.5 + 4.6 + 4.7 + 4.8)</t>
  </si>
  <si>
    <t>7.15. Consórcio KBPX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</si>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</sst>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46295</v>
      </c>
      <c r="C7" s="10">
        <f>C8+C11</f>
        <v>57702</v>
      </c>
      <c r="D7" s="10">
        <f aca="true" t="shared" si="0" ref="D7:K7">D8+D11</f>
        <v>183179</v>
      </c>
      <c r="E7" s="10">
        <f t="shared" si="0"/>
        <v>152948</v>
      </c>
      <c r="F7" s="10">
        <f t="shared" si="0"/>
        <v>159768</v>
      </c>
      <c r="G7" s="10">
        <f t="shared" si="0"/>
        <v>69677</v>
      </c>
      <c r="H7" s="10">
        <f t="shared" si="0"/>
        <v>35329</v>
      </c>
      <c r="I7" s="10">
        <f t="shared" si="0"/>
        <v>66001</v>
      </c>
      <c r="J7" s="10">
        <f t="shared" si="0"/>
        <v>44231</v>
      </c>
      <c r="K7" s="10">
        <f t="shared" si="0"/>
        <v>122251</v>
      </c>
      <c r="L7" s="10">
        <f>SUM(B7:K7)</f>
        <v>937381</v>
      </c>
      <c r="M7" s="11"/>
    </row>
    <row r="8" spans="1:13" ht="17.25" customHeight="1">
      <c r="A8" s="12" t="s">
        <v>18</v>
      </c>
      <c r="B8" s="13">
        <f>B9+B10</f>
        <v>3930</v>
      </c>
      <c r="C8" s="13">
        <f aca="true" t="shared" si="1" ref="C8:K8">C9+C10</f>
        <v>4339</v>
      </c>
      <c r="D8" s="13">
        <f t="shared" si="1"/>
        <v>14133</v>
      </c>
      <c r="E8" s="13">
        <f t="shared" si="1"/>
        <v>10510</v>
      </c>
      <c r="F8" s="13">
        <f t="shared" si="1"/>
        <v>10081</v>
      </c>
      <c r="G8" s="13">
        <f t="shared" si="1"/>
        <v>5910</v>
      </c>
      <c r="H8" s="13">
        <f t="shared" si="1"/>
        <v>2404</v>
      </c>
      <c r="I8" s="13">
        <f t="shared" si="1"/>
        <v>3359</v>
      </c>
      <c r="J8" s="13">
        <f t="shared" si="1"/>
        <v>2991</v>
      </c>
      <c r="K8" s="13">
        <f t="shared" si="1"/>
        <v>7965</v>
      </c>
      <c r="L8" s="13">
        <f>SUM(B8:K8)</f>
        <v>65622</v>
      </c>
      <c r="M8"/>
    </row>
    <row r="9" spans="1:13" ht="17.25" customHeight="1">
      <c r="A9" s="14" t="s">
        <v>19</v>
      </c>
      <c r="B9" s="15">
        <v>3930</v>
      </c>
      <c r="C9" s="15">
        <v>4339</v>
      </c>
      <c r="D9" s="15">
        <v>14133</v>
      </c>
      <c r="E9" s="15">
        <v>10510</v>
      </c>
      <c r="F9" s="15">
        <v>10081</v>
      </c>
      <c r="G9" s="15">
        <v>5910</v>
      </c>
      <c r="H9" s="15">
        <v>2390</v>
      </c>
      <c r="I9" s="15">
        <v>3359</v>
      </c>
      <c r="J9" s="15">
        <v>2991</v>
      </c>
      <c r="K9" s="15">
        <v>7965</v>
      </c>
      <c r="L9" s="13">
        <f>SUM(B9:K9)</f>
        <v>65608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14</v>
      </c>
      <c r="I10" s="15">
        <v>0</v>
      </c>
      <c r="J10" s="15">
        <v>0</v>
      </c>
      <c r="K10" s="15">
        <v>0</v>
      </c>
      <c r="L10" s="13">
        <f>SUM(B10:K10)</f>
        <v>14</v>
      </c>
      <c r="M10"/>
    </row>
    <row r="11" spans="1:13" ht="17.25" customHeight="1">
      <c r="A11" s="12" t="s">
        <v>21</v>
      </c>
      <c r="B11" s="15">
        <v>42365</v>
      </c>
      <c r="C11" s="15">
        <v>53363</v>
      </c>
      <c r="D11" s="15">
        <v>169046</v>
      </c>
      <c r="E11" s="15">
        <v>142438</v>
      </c>
      <c r="F11" s="15">
        <v>149687</v>
      </c>
      <c r="G11" s="15">
        <v>63767</v>
      </c>
      <c r="H11" s="15">
        <v>32925</v>
      </c>
      <c r="I11" s="15">
        <v>62642</v>
      </c>
      <c r="J11" s="15">
        <v>41240</v>
      </c>
      <c r="K11" s="15">
        <v>114286</v>
      </c>
      <c r="L11" s="13">
        <f>SUM(B11:K11)</f>
        <v>871759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-0.0828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1.300452658442795</v>
      </c>
      <c r="C16" s="22">
        <v>1.236446519366924</v>
      </c>
      <c r="D16" s="22">
        <v>1.105911323366067</v>
      </c>
      <c r="E16" s="22">
        <v>1.142340407153932</v>
      </c>
      <c r="F16" s="22">
        <v>1.269289719104606</v>
      </c>
      <c r="G16" s="22">
        <v>1.249730949395704</v>
      </c>
      <c r="H16" s="22">
        <v>1.15676208670075</v>
      </c>
      <c r="I16" s="22">
        <v>1.188200741390839</v>
      </c>
      <c r="J16" s="22">
        <v>1.341883824330011</v>
      </c>
      <c r="K16" s="22">
        <v>1.130108118343458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78</v>
      </c>
      <c r="B18" s="25">
        <f>SUM(B19:B26)</f>
        <v>438351.69</v>
      </c>
      <c r="C18" s="25">
        <f aca="true" t="shared" si="2" ref="C18:K18">SUM(C19:C26)</f>
        <v>302060.72000000003</v>
      </c>
      <c r="D18" s="25">
        <f t="shared" si="2"/>
        <v>1032664.92</v>
      </c>
      <c r="E18" s="25">
        <f t="shared" si="2"/>
        <v>896177.37</v>
      </c>
      <c r="F18" s="25">
        <f t="shared" si="2"/>
        <v>924246.65</v>
      </c>
      <c r="G18" s="25">
        <f t="shared" si="2"/>
        <v>438107.83</v>
      </c>
      <c r="H18" s="25">
        <f t="shared" si="2"/>
        <v>228947.72</v>
      </c>
      <c r="I18" s="25">
        <f t="shared" si="2"/>
        <v>351926.43</v>
      </c>
      <c r="J18" s="25">
        <f t="shared" si="2"/>
        <v>294522.3299999999</v>
      </c>
      <c r="K18" s="25">
        <f t="shared" si="2"/>
        <v>554020.87</v>
      </c>
      <c r="L18" s="25">
        <f>SUM(B18:K18)</f>
        <v>5461026.53</v>
      </c>
      <c r="M18"/>
    </row>
    <row r="19" spans="1:13" ht="17.25" customHeight="1">
      <c r="A19" s="26" t="s">
        <v>24</v>
      </c>
      <c r="B19" s="60">
        <f>ROUND((B13+B14)*B7,2)</f>
        <v>333277.71</v>
      </c>
      <c r="C19" s="60">
        <f aca="true" t="shared" si="3" ref="C19:K19">ROUND((C13+C14)*C7,2)</f>
        <v>236785.93</v>
      </c>
      <c r="D19" s="60">
        <f t="shared" si="3"/>
        <v>894646.24</v>
      </c>
      <c r="E19" s="60">
        <f t="shared" si="3"/>
        <v>756664.35</v>
      </c>
      <c r="F19" s="60">
        <f t="shared" si="3"/>
        <v>698377.88</v>
      </c>
      <c r="G19" s="60">
        <f t="shared" si="3"/>
        <v>334895.53</v>
      </c>
      <c r="H19" s="60">
        <f t="shared" si="3"/>
        <v>187045.86</v>
      </c>
      <c r="I19" s="60">
        <f t="shared" si="3"/>
        <v>289717.99</v>
      </c>
      <c r="J19" s="60">
        <f t="shared" si="3"/>
        <v>209102.05</v>
      </c>
      <c r="K19" s="60">
        <f t="shared" si="3"/>
        <v>471949.99</v>
      </c>
      <c r="L19" s="33">
        <f>SUM(B19:K19)</f>
        <v>4412463.529999999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100134.17</v>
      </c>
      <c r="C20" s="33">
        <f t="shared" si="4"/>
        <v>55987.21</v>
      </c>
      <c r="D20" s="33">
        <f t="shared" si="4"/>
        <v>94753.17</v>
      </c>
      <c r="E20" s="33">
        <f t="shared" si="4"/>
        <v>107703.91</v>
      </c>
      <c r="F20" s="33">
        <f t="shared" si="4"/>
        <v>188065.98</v>
      </c>
      <c r="G20" s="33">
        <f t="shared" si="4"/>
        <v>83633.78</v>
      </c>
      <c r="H20" s="33">
        <f t="shared" si="4"/>
        <v>29321.7</v>
      </c>
      <c r="I20" s="33">
        <f t="shared" si="4"/>
        <v>54525.14</v>
      </c>
      <c r="J20" s="33">
        <f t="shared" si="4"/>
        <v>71488.61</v>
      </c>
      <c r="K20" s="33">
        <f t="shared" si="4"/>
        <v>61404.53</v>
      </c>
      <c r="L20" s="33">
        <f aca="true" t="shared" si="5" ref="L19:L26">SUM(B20:K20)</f>
        <v>847018.2</v>
      </c>
      <c r="M20"/>
    </row>
    <row r="21" spans="1:13" ht="17.25" customHeight="1">
      <c r="A21" s="27" t="s">
        <v>26</v>
      </c>
      <c r="B21" s="33">
        <v>2203.39</v>
      </c>
      <c r="C21" s="33">
        <v>6836.21</v>
      </c>
      <c r="D21" s="33">
        <v>37371.07</v>
      </c>
      <c r="E21" s="33">
        <v>26355.1</v>
      </c>
      <c r="F21" s="33">
        <v>33965.75</v>
      </c>
      <c r="G21" s="33">
        <v>18511.07</v>
      </c>
      <c r="H21" s="33">
        <v>10263.2</v>
      </c>
      <c r="I21" s="33">
        <v>5110.57</v>
      </c>
      <c r="J21" s="33">
        <v>9623.79</v>
      </c>
      <c r="K21" s="33">
        <v>15862.67</v>
      </c>
      <c r="L21" s="33">
        <f t="shared" si="5"/>
        <v>166102.82000000004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552.3</v>
      </c>
      <c r="C24" s="33">
        <v>380.36</v>
      </c>
      <c r="D24" s="33">
        <v>1305.21</v>
      </c>
      <c r="E24" s="33">
        <v>1130.66</v>
      </c>
      <c r="F24" s="33">
        <v>1167.13</v>
      </c>
      <c r="G24" s="33">
        <v>552.3</v>
      </c>
      <c r="H24" s="33">
        <v>289.18</v>
      </c>
      <c r="I24" s="33">
        <v>445.49</v>
      </c>
      <c r="J24" s="33">
        <v>372.55</v>
      </c>
      <c r="K24" s="33">
        <v>700.8</v>
      </c>
      <c r="L24" s="33">
        <f t="shared" si="5"/>
        <v>6895.9800000000005</v>
      </c>
      <c r="M24"/>
    </row>
    <row r="25" spans="1:13" ht="17.25" customHeight="1">
      <c r="A25" s="27" t="s">
        <v>76</v>
      </c>
      <c r="B25" s="33">
        <v>314.15</v>
      </c>
      <c r="C25" s="33">
        <v>237.55</v>
      </c>
      <c r="D25" s="33">
        <v>770.81</v>
      </c>
      <c r="E25" s="33">
        <v>589.5</v>
      </c>
      <c r="F25" s="33">
        <v>642.98</v>
      </c>
      <c r="G25" s="33">
        <v>358.79</v>
      </c>
      <c r="H25" s="33">
        <v>203.44</v>
      </c>
      <c r="I25" s="33">
        <v>271.27</v>
      </c>
      <c r="J25" s="33">
        <v>326.81</v>
      </c>
      <c r="K25" s="33">
        <v>440.82</v>
      </c>
      <c r="L25" s="33">
        <f t="shared" si="5"/>
        <v>4156.12</v>
      </c>
      <c r="M25"/>
    </row>
    <row r="26" spans="1:13" ht="17.25" customHeight="1">
      <c r="A26" s="27" t="s">
        <v>77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-122612.21</v>
      </c>
      <c r="C29" s="33">
        <f t="shared" si="6"/>
        <v>-21206.649999999998</v>
      </c>
      <c r="D29" s="33">
        <f t="shared" si="6"/>
        <v>-69442.98999999999</v>
      </c>
      <c r="E29" s="33">
        <f t="shared" si="6"/>
        <v>-652049.84</v>
      </c>
      <c r="F29" s="33">
        <f t="shared" si="6"/>
        <v>-50846.4</v>
      </c>
      <c r="G29" s="33">
        <f t="shared" si="6"/>
        <v>-29075.16</v>
      </c>
      <c r="H29" s="33">
        <f t="shared" si="6"/>
        <v>-18435.940000000002</v>
      </c>
      <c r="I29" s="33">
        <f t="shared" si="6"/>
        <v>-332256.81</v>
      </c>
      <c r="J29" s="33">
        <f t="shared" si="6"/>
        <v>-15231.99</v>
      </c>
      <c r="K29" s="33">
        <f t="shared" si="6"/>
        <v>-38942.9</v>
      </c>
      <c r="L29" s="33">
        <f aca="true" t="shared" si="7" ref="L29:L36">SUM(B29:K29)</f>
        <v>-1350100.89</v>
      </c>
      <c r="M29"/>
    </row>
    <row r="30" spans="1:13" ht="18.75" customHeight="1">
      <c r="A30" s="27" t="s">
        <v>30</v>
      </c>
      <c r="B30" s="33">
        <f>B31+B32+B33+B34</f>
        <v>-17292</v>
      </c>
      <c r="C30" s="33">
        <f aca="true" t="shared" si="8" ref="C30:K30">C31+C32+C33+C34</f>
        <v>-19091.6</v>
      </c>
      <c r="D30" s="33">
        <f t="shared" si="8"/>
        <v>-62185.2</v>
      </c>
      <c r="E30" s="33">
        <f t="shared" si="8"/>
        <v>-46244</v>
      </c>
      <c r="F30" s="33">
        <f t="shared" si="8"/>
        <v>-44356.4</v>
      </c>
      <c r="G30" s="33">
        <f t="shared" si="8"/>
        <v>-26004</v>
      </c>
      <c r="H30" s="33">
        <f t="shared" si="8"/>
        <v>-10516</v>
      </c>
      <c r="I30" s="33">
        <f t="shared" si="8"/>
        <v>-14779.6</v>
      </c>
      <c r="J30" s="33">
        <f t="shared" si="8"/>
        <v>-13160.4</v>
      </c>
      <c r="K30" s="33">
        <f t="shared" si="8"/>
        <v>-35046</v>
      </c>
      <c r="L30" s="33">
        <f t="shared" si="7"/>
        <v>-288675.19999999995</v>
      </c>
      <c r="M30"/>
    </row>
    <row r="31" spans="1:13" s="36" customFormat="1" ht="18.75" customHeight="1">
      <c r="A31" s="34" t="s">
        <v>55</v>
      </c>
      <c r="B31" s="33">
        <f>-ROUND((B9)*$E$3,2)</f>
        <v>-17292</v>
      </c>
      <c r="C31" s="33">
        <f aca="true" t="shared" si="9" ref="C31:K31">-ROUND((C9)*$E$3,2)</f>
        <v>-19091.6</v>
      </c>
      <c r="D31" s="33">
        <f t="shared" si="9"/>
        <v>-62185.2</v>
      </c>
      <c r="E31" s="33">
        <f t="shared" si="9"/>
        <v>-46244</v>
      </c>
      <c r="F31" s="33">
        <f t="shared" si="9"/>
        <v>-44356.4</v>
      </c>
      <c r="G31" s="33">
        <f t="shared" si="9"/>
        <v>-26004</v>
      </c>
      <c r="H31" s="33">
        <f t="shared" si="9"/>
        <v>-10516</v>
      </c>
      <c r="I31" s="33">
        <f t="shared" si="9"/>
        <v>-14779.6</v>
      </c>
      <c r="J31" s="33">
        <f t="shared" si="9"/>
        <v>-13160.4</v>
      </c>
      <c r="K31" s="33">
        <f t="shared" si="9"/>
        <v>-35046</v>
      </c>
      <c r="L31" s="33">
        <f t="shared" si="7"/>
        <v>-288675.19999999995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-105320.21</v>
      </c>
      <c r="C35" s="38">
        <f aca="true" t="shared" si="10" ref="C35:K35">SUM(C36:C47)</f>
        <v>-2115.05</v>
      </c>
      <c r="D35" s="38">
        <f t="shared" si="10"/>
        <v>-7257.79</v>
      </c>
      <c r="E35" s="38">
        <f t="shared" si="10"/>
        <v>-605805.84</v>
      </c>
      <c r="F35" s="38">
        <f t="shared" si="10"/>
        <v>-6490</v>
      </c>
      <c r="G35" s="38">
        <f t="shared" si="10"/>
        <v>-3071.16</v>
      </c>
      <c r="H35" s="38">
        <f t="shared" si="10"/>
        <v>-7919.9400000000005</v>
      </c>
      <c r="I35" s="38">
        <f t="shared" si="10"/>
        <v>-317477.21</v>
      </c>
      <c r="J35" s="38">
        <f t="shared" si="10"/>
        <v>-2071.59</v>
      </c>
      <c r="K35" s="38">
        <f t="shared" si="10"/>
        <v>-3896.9</v>
      </c>
      <c r="L35" s="33">
        <f t="shared" si="7"/>
        <v>-1061425.69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-6311.93</v>
      </c>
      <c r="I37" s="17">
        <v>0</v>
      </c>
      <c r="J37" s="28">
        <v>0</v>
      </c>
      <c r="K37" s="17">
        <v>0</v>
      </c>
      <c r="L37" s="33">
        <f>SUM(B37:K37)</f>
        <v>-36026.69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-594000</v>
      </c>
      <c r="F45" s="17">
        <v>0</v>
      </c>
      <c r="G45" s="17">
        <v>0</v>
      </c>
      <c r="H45" s="17">
        <v>0</v>
      </c>
      <c r="I45" s="17">
        <v>-315000</v>
      </c>
      <c r="J45" s="17">
        <v>0</v>
      </c>
      <c r="K45" s="17">
        <v>0</v>
      </c>
      <c r="L45" s="17">
        <f>SUM(B45:K45)</f>
        <v>-909000</v>
      </c>
    </row>
    <row r="46" spans="1:12" ht="18.75" customHeight="1">
      <c r="A46" s="37" t="s">
        <v>72</v>
      </c>
      <c r="B46" s="17">
        <v>-3071.16</v>
      </c>
      <c r="C46" s="17">
        <v>-2115.05</v>
      </c>
      <c r="D46" s="17">
        <v>-7257.79</v>
      </c>
      <c r="E46" s="17">
        <v>-6287.19</v>
      </c>
      <c r="F46" s="17">
        <v>-6490</v>
      </c>
      <c r="G46" s="17">
        <v>-3071.16</v>
      </c>
      <c r="H46" s="17">
        <v>-1608.01</v>
      </c>
      <c r="I46" s="17">
        <v>-2477.21</v>
      </c>
      <c r="J46" s="17">
        <v>-2071.59</v>
      </c>
      <c r="K46" s="17">
        <v>-3896.9</v>
      </c>
      <c r="L46" s="30">
        <f t="shared" si="11"/>
        <v>-38346.06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315739.48</v>
      </c>
      <c r="C50" s="41">
        <f>IF(C18+C29+C42+C51&lt;0,0,C18+C29+C51)</f>
        <v>280854.07</v>
      </c>
      <c r="D50" s="41">
        <f>IF(D18+D29+D42+D51&lt;0,0,D18+D29+D51)</f>
        <v>963221.93</v>
      </c>
      <c r="E50" s="41">
        <f>IF(E18+E29+E42+E51&lt;0,0,E18+E29+E51)</f>
        <v>244127.53000000003</v>
      </c>
      <c r="F50" s="41">
        <f>IF(F18+F29+F42+F51&lt;0,0,F18+F29+F51)</f>
        <v>873400.25</v>
      </c>
      <c r="G50" s="41">
        <f>IF(G18+G29+G42+G51&lt;0,0,G18+G29+G51)</f>
        <v>409032.67000000004</v>
      </c>
      <c r="H50" s="41">
        <f>IF(H18+H29+H42+H51&lt;0,0,H18+H29+H51)</f>
        <v>210511.78</v>
      </c>
      <c r="I50" s="41">
        <f>IF(I18+I29+I42+I51&lt;0,0,I18+I29+I51)</f>
        <v>19669.619999999995</v>
      </c>
      <c r="J50" s="41">
        <f>IF(J18+J29+J42+J51&lt;0,0,J18+J29+J51)</f>
        <v>279290.3399999999</v>
      </c>
      <c r="K50" s="41">
        <f>IF(K18+K29+K42+K51&lt;0,0,K18+K29+K51)</f>
        <v>515077.97</v>
      </c>
      <c r="L50" s="42">
        <f>SUM(B50:K50)</f>
        <v>4110925.6399999997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315739.48</v>
      </c>
      <c r="C56" s="41">
        <f aca="true" t="shared" si="12" ref="C56:J56">SUM(C57:C68)</f>
        <v>280854.06</v>
      </c>
      <c r="D56" s="41">
        <f t="shared" si="12"/>
        <v>963221.92</v>
      </c>
      <c r="E56" s="41">
        <f t="shared" si="12"/>
        <v>244127.53</v>
      </c>
      <c r="F56" s="41">
        <f t="shared" si="12"/>
        <v>873400.26</v>
      </c>
      <c r="G56" s="41">
        <f t="shared" si="12"/>
        <v>409032.67</v>
      </c>
      <c r="H56" s="41">
        <f t="shared" si="12"/>
        <v>210511.78</v>
      </c>
      <c r="I56" s="41">
        <f>SUM(I57:I72)</f>
        <v>19669.62</v>
      </c>
      <c r="J56" s="41">
        <f t="shared" si="12"/>
        <v>279290.35</v>
      </c>
      <c r="K56" s="41">
        <f>SUM(K57:K70)</f>
        <v>515077.95999999996</v>
      </c>
      <c r="L56" s="46">
        <f>SUM(B56:K56)</f>
        <v>4110925.63</v>
      </c>
      <c r="M56" s="40"/>
    </row>
    <row r="57" spans="1:13" ht="18.75" customHeight="1">
      <c r="A57" s="47" t="s">
        <v>48</v>
      </c>
      <c r="B57" s="48">
        <v>315739.48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315739.48</v>
      </c>
      <c r="M57" s="40"/>
    </row>
    <row r="58" spans="1:12" ht="18.75" customHeight="1">
      <c r="A58" s="47" t="s">
        <v>58</v>
      </c>
      <c r="B58" s="17">
        <v>0</v>
      </c>
      <c r="C58" s="48">
        <v>245578.79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245578.79</v>
      </c>
    </row>
    <row r="59" spans="1:12" ht="18.75" customHeight="1">
      <c r="A59" s="47" t="s">
        <v>59</v>
      </c>
      <c r="B59" s="17">
        <v>0</v>
      </c>
      <c r="C59" s="48">
        <v>35275.27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35275.27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963221.92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963221.92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244127.53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244127.53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873400.26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873400.26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409032.67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409032.67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210511.78</v>
      </c>
      <c r="I64" s="17">
        <v>0</v>
      </c>
      <c r="J64" s="17">
        <v>0</v>
      </c>
      <c r="K64" s="17">
        <v>0</v>
      </c>
      <c r="L64" s="46">
        <f t="shared" si="13"/>
        <v>210511.78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279290.35</v>
      </c>
      <c r="K66" s="17">
        <v>0</v>
      </c>
      <c r="L66" s="46">
        <f t="shared" si="13"/>
        <v>279290.35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275721.23</v>
      </c>
      <c r="L67" s="46">
        <f t="shared" si="13"/>
        <v>275721.23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239356.73</v>
      </c>
      <c r="L68" s="46">
        <f t="shared" si="13"/>
        <v>239356.73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9">
        <f>SUM(B71:K71)</f>
        <v>0</v>
      </c>
    </row>
    <row r="72" spans="1:12" ht="18" customHeight="1">
      <c r="A72" s="50" t="s">
        <v>80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1">
        <v>19669.62</v>
      </c>
      <c r="J72" s="52">
        <v>0</v>
      </c>
      <c r="K72" s="52">
        <v>0</v>
      </c>
      <c r="L72" s="51">
        <f>SUM(B72:K72)</f>
        <v>19669.62</v>
      </c>
    </row>
    <row r="73" spans="1:12" ht="18" customHeight="1">
      <c r="A73" s="61"/>
      <c r="B73"/>
      <c r="C73"/>
      <c r="D73"/>
      <c r="E73"/>
      <c r="F73"/>
      <c r="G73"/>
      <c r="H73"/>
      <c r="I73"/>
      <c r="J73"/>
      <c r="K73"/>
      <c r="L73"/>
    </row>
    <row r="74" spans="1:11" ht="13.5">
      <c r="A74" s="62"/>
      <c r="I74"/>
      <c r="K74"/>
    </row>
    <row r="75" spans="10:11" ht="13.5">
      <c r="J75"/>
      <c r="K75"/>
    </row>
    <row r="76" ht="13.5">
      <c r="K76"/>
    </row>
    <row r="77" ht="13.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2022-10-20T18:52:42Z</dcterms:modified>
  <cp:category/>
  <cp:version/>
  <cp:contentType/>
  <cp:contentStatus/>
</cp:coreProperties>
</file>