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<sst xmlns="http://schemas.openxmlformats.org/spreadsheetml/2006/main" count="76" uniqueCount="75">
  <si>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</si>
  <si>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</si>
  <si>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</si>
  <si>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</si>
  <si>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</si>
  <si>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</si>
  <si>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</si>
  <si>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</si>
  <si>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</si>
  <si>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</si>
  <si>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</si>
  <si>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</si>
  <si>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</si>
  <si>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</si>
  <si>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</si>
  <si>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</si>
  <si>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</si>
  <si>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</si>
  <si>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</si>
  <si>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</si>
  <si>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</si>
  <si>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</si>
  <si>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</si>
  <si>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</si>
  <si>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</si>
  <si>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</si>
  <si>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</si>
  <si>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</si>
  <si>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</si>
  <si>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</si>
  <si>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</si>
  <si>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</si>
  <si>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</si>
  <si>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</si>
  <si>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</si>
  <si>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</si>
  <si>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</si>
  <si>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</si>
  <si>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</si>
  <si>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</si>
  <si>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</si>
  <si>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</si>
  <si>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</si>
  <si>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</si>
  <si>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</si>
  <si>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</si>
  <si>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</si>
  <si>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</si>
  <si>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</si>
  <si>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</si>
  <si>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</si>
  <si>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</si>
  <si>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</si>
  <si>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</si>
  <si>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</si>
  <si>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</si>
  <si>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</si>
  <si>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</si>
  <si>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</si>
  <si>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</si>
  <si>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</si>
  <si>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</si>
  <si>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</si>
  <si>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</si>
  <si>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</si>
  <si>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</si>
  <si>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02/10/22 - VENCIMENTO 07/10/22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</si>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</sst>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121766</v>
      </c>
      <c r="C7" s="47">
        <f t="shared" si="0"/>
        <v>84617</v>
      </c>
      <c r="D7" s="47">
        <f t="shared" si="0"/>
        <v>120853</v>
      </c>
      <c r="E7" s="47">
        <f t="shared" si="0"/>
        <v>60574</v>
      </c>
      <c r="F7" s="47">
        <f t="shared" si="0"/>
        <v>103094</v>
      </c>
      <c r="G7" s="47">
        <f t="shared" si="0"/>
        <v>100131</v>
      </c>
      <c r="H7" s="47">
        <f t="shared" si="0"/>
        <v>112367</v>
      </c>
      <c r="I7" s="47">
        <f t="shared" si="0"/>
        <v>141444</v>
      </c>
      <c r="J7" s="47">
        <f t="shared" si="0"/>
        <v>28630</v>
      </c>
      <c r="K7" s="47">
        <f t="shared" si="0"/>
        <v>873476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9409</v>
      </c>
      <c r="C8" s="45">
        <f t="shared" si="1"/>
        <v>8184</v>
      </c>
      <c r="D8" s="45">
        <f t="shared" si="1"/>
        <v>9264</v>
      </c>
      <c r="E8" s="45">
        <f t="shared" si="1"/>
        <v>5494</v>
      </c>
      <c r="F8" s="45">
        <f t="shared" si="1"/>
        <v>7267</v>
      </c>
      <c r="G8" s="45">
        <f t="shared" si="1"/>
        <v>4700</v>
      </c>
      <c r="H8" s="45">
        <f t="shared" si="1"/>
        <v>3884</v>
      </c>
      <c r="I8" s="45">
        <f t="shared" si="1"/>
        <v>10029</v>
      </c>
      <c r="J8" s="45">
        <f t="shared" si="1"/>
        <v>1171</v>
      </c>
      <c r="K8" s="38">
        <f>SUM(B8:J8)</f>
        <v>59402</v>
      </c>
      <c r="L8"/>
      <c r="M8"/>
      <c r="N8"/>
    </row>
    <row r="9" spans="1:14" ht="16.5" customHeight="1">
      <c r="A9" s="22" t="s">
        <v>32</v>
      </c>
      <c r="B9" s="45">
        <v>9396</v>
      </c>
      <c r="C9" s="45">
        <v>8180</v>
      </c>
      <c r="D9" s="45">
        <v>9262</v>
      </c>
      <c r="E9" s="45">
        <v>5451</v>
      </c>
      <c r="F9" s="45">
        <v>7265</v>
      </c>
      <c r="G9" s="45">
        <v>4700</v>
      </c>
      <c r="H9" s="45">
        <v>3884</v>
      </c>
      <c r="I9" s="45">
        <v>9994</v>
      </c>
      <c r="J9" s="45">
        <v>1171</v>
      </c>
      <c r="K9" s="38">
        <f>SUM(B9:J9)</f>
        <v>59303</v>
      </c>
      <c r="L9"/>
      <c r="M9"/>
      <c r="N9"/>
    </row>
    <row r="10" spans="1:14" ht="16.5" customHeight="1">
      <c r="A10" s="22" t="s">
        <v>31</v>
      </c>
      <c r="B10" s="45">
        <v>13</v>
      </c>
      <c r="C10" s="45">
        <v>4</v>
      </c>
      <c r="D10" s="45">
        <v>2</v>
      </c>
      <c r="E10" s="45">
        <v>43</v>
      </c>
      <c r="F10" s="45">
        <v>2</v>
      </c>
      <c r="G10" s="45">
        <v>0</v>
      </c>
      <c r="H10" s="45">
        <v>0</v>
      </c>
      <c r="I10" s="45">
        <v>35</v>
      </c>
      <c r="J10" s="45">
        <v>0</v>
      </c>
      <c r="K10" s="38">
        <f>SUM(B10:J10)</f>
        <v>99</v>
      </c>
      <c r="L10"/>
      <c r="M10"/>
      <c r="N10"/>
    </row>
    <row r="11" spans="1:14" ht="16.5" customHeight="1">
      <c r="A11" s="44" t="s">
        <v>30</v>
      </c>
      <c r="B11" s="43">
        <v>112357</v>
      </c>
      <c r="C11" s="43">
        <v>76433</v>
      </c>
      <c r="D11" s="43">
        <v>111589</v>
      </c>
      <c r="E11" s="43">
        <v>55080</v>
      </c>
      <c r="F11" s="43">
        <v>95827</v>
      </c>
      <c r="G11" s="43">
        <v>95431</v>
      </c>
      <c r="H11" s="43">
        <v>108483</v>
      </c>
      <c r="I11" s="43">
        <v>131415</v>
      </c>
      <c r="J11" s="43">
        <v>27459</v>
      </c>
      <c r="K11" s="38">
        <f>SUM(B11:J11)</f>
        <v>814074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1.196696899133901</v>
      </c>
      <c r="C16" s="39">
        <v>1.179982297967513</v>
      </c>
      <c r="D16" s="39">
        <v>1.066627543833096</v>
      </c>
      <c r="E16" s="39">
        <v>1.27170138364585</v>
      </c>
      <c r="F16" s="39">
        <v>1.125610204917748</v>
      </c>
      <c r="G16" s="39">
        <v>1.236568449322476</v>
      </c>
      <c r="H16" s="39">
        <v>1.130018840696594</v>
      </c>
      <c r="I16" s="39">
        <v>1.165443990759953</v>
      </c>
      <c r="J16" s="39">
        <v>1.105096043242062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682395.92</v>
      </c>
      <c r="C18" s="36">
        <f aca="true" t="shared" si="2" ref="C18:J18">SUM(C19:C27)</f>
        <v>527478.7000000001</v>
      </c>
      <c r="D18" s="36">
        <f t="shared" si="2"/>
        <v>741506.23</v>
      </c>
      <c r="E18" s="36">
        <f t="shared" si="2"/>
        <v>387878.38999999996</v>
      </c>
      <c r="F18" s="36">
        <f t="shared" si="2"/>
        <v>612969.21</v>
      </c>
      <c r="G18" s="36">
        <f t="shared" si="2"/>
        <v>655137.3300000002</v>
      </c>
      <c r="H18" s="36">
        <f t="shared" si="2"/>
        <v>547719.75</v>
      </c>
      <c r="I18" s="36">
        <f t="shared" si="2"/>
        <v>724640.12</v>
      </c>
      <c r="J18" s="36">
        <f t="shared" si="2"/>
        <v>153540.99999999997</v>
      </c>
      <c r="K18" s="36">
        <f>SUM(B18:J18)</f>
        <v>5033266.65</v>
      </c>
      <c r="L18"/>
      <c r="M18"/>
      <c r="N18"/>
    </row>
    <row r="19" spans="1:14" ht="16.5" customHeight="1">
      <c r="A19" s="35" t="s">
        <v>27</v>
      </c>
      <c r="B19" s="61">
        <f>ROUND((B13+B14)*B7,2)</f>
        <v>546863.28</v>
      </c>
      <c r="C19" s="61">
        <f aca="true" t="shared" si="3" ref="C19:J19">ROUND((C13+C14)*C7,2)</f>
        <v>417491.82</v>
      </c>
      <c r="D19" s="61">
        <f t="shared" si="3"/>
        <v>661005.48</v>
      </c>
      <c r="E19" s="61">
        <f t="shared" si="3"/>
        <v>288053.6</v>
      </c>
      <c r="F19" s="61">
        <f t="shared" si="3"/>
        <v>518810.25</v>
      </c>
      <c r="G19" s="61">
        <f t="shared" si="3"/>
        <v>509005.93</v>
      </c>
      <c r="H19" s="61">
        <f t="shared" si="3"/>
        <v>454805.43</v>
      </c>
      <c r="I19" s="61">
        <f t="shared" si="3"/>
        <v>578293.79</v>
      </c>
      <c r="J19" s="61">
        <f t="shared" si="3"/>
        <v>132448.11</v>
      </c>
      <c r="K19" s="30">
        <f>SUM(B19:J19)</f>
        <v>4106777.6900000004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107566.31</v>
      </c>
      <c r="C20" s="30">
        <f t="shared" si="4"/>
        <v>75141.14</v>
      </c>
      <c r="D20" s="30">
        <f t="shared" si="4"/>
        <v>44041.17</v>
      </c>
      <c r="E20" s="30">
        <f t="shared" si="4"/>
        <v>78264.56</v>
      </c>
      <c r="F20" s="30">
        <f t="shared" si="4"/>
        <v>65167.86</v>
      </c>
      <c r="G20" s="30">
        <f t="shared" si="4"/>
        <v>120414.74</v>
      </c>
      <c r="H20" s="30">
        <f t="shared" si="4"/>
        <v>59133.27</v>
      </c>
      <c r="I20" s="30">
        <f t="shared" si="4"/>
        <v>95675.23</v>
      </c>
      <c r="J20" s="30">
        <f t="shared" si="4"/>
        <v>13919.77</v>
      </c>
      <c r="K20" s="30">
        <f aca="true" t="shared" si="5" ref="K18:K26">SUM(B20:J20)</f>
        <v>659324.0499999999</v>
      </c>
      <c r="L20"/>
      <c r="M20"/>
      <c r="N20"/>
    </row>
    <row r="21" spans="1:14" ht="16.5" customHeight="1">
      <c r="A21" s="18" t="s">
        <v>25</v>
      </c>
      <c r="B21" s="30">
        <v>23893.23</v>
      </c>
      <c r="C21" s="30">
        <v>29422.83</v>
      </c>
      <c r="D21" s="30">
        <v>28732.33</v>
      </c>
      <c r="E21" s="30">
        <v>16701.14</v>
      </c>
      <c r="F21" s="30">
        <v>25433.15</v>
      </c>
      <c r="G21" s="30">
        <v>22003.81</v>
      </c>
      <c r="H21" s="30">
        <v>28512.75</v>
      </c>
      <c r="I21" s="30">
        <v>44751.2</v>
      </c>
      <c r="J21" s="30">
        <v>11389.89</v>
      </c>
      <c r="K21" s="30">
        <f t="shared" si="5"/>
        <v>230840.33000000002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1143.69</v>
      </c>
      <c r="C24" s="30">
        <v>883.17</v>
      </c>
      <c r="D24" s="30">
        <v>1242.69</v>
      </c>
      <c r="E24" s="30">
        <v>648.7</v>
      </c>
      <c r="F24" s="30">
        <v>1026.45</v>
      </c>
      <c r="G24" s="30">
        <v>1096.79</v>
      </c>
      <c r="H24" s="30">
        <v>917.03</v>
      </c>
      <c r="I24" s="30">
        <v>1214.03</v>
      </c>
      <c r="J24" s="30">
        <v>257.92</v>
      </c>
      <c r="K24" s="30">
        <f t="shared" si="5"/>
        <v>8430.47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6306.13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-47702.020000000004</v>
      </c>
      <c r="C29" s="30">
        <f t="shared" si="6"/>
        <v>-40902.96</v>
      </c>
      <c r="D29" s="30">
        <f t="shared" si="6"/>
        <v>-538045.36</v>
      </c>
      <c r="E29" s="30">
        <f t="shared" si="6"/>
        <v>-27591.57</v>
      </c>
      <c r="F29" s="30">
        <f t="shared" si="6"/>
        <v>-37673.72</v>
      </c>
      <c r="G29" s="30">
        <f t="shared" si="6"/>
        <v>-26778.86</v>
      </c>
      <c r="H29" s="30">
        <f t="shared" si="6"/>
        <v>-382188.88999999996</v>
      </c>
      <c r="I29" s="30">
        <f t="shared" si="6"/>
        <v>-50724.36</v>
      </c>
      <c r="J29" s="30">
        <f t="shared" si="6"/>
        <v>-13066.17</v>
      </c>
      <c r="K29" s="30">
        <f aca="true" t="shared" si="7" ref="K29:K37">SUM(B29:J29)</f>
        <v>-1164673.91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-41342.4</v>
      </c>
      <c r="C30" s="30">
        <f t="shared" si="8"/>
        <v>-35992</v>
      </c>
      <c r="D30" s="30">
        <f t="shared" si="8"/>
        <v>-40752.8</v>
      </c>
      <c r="E30" s="30">
        <f t="shared" si="8"/>
        <v>-23984.4</v>
      </c>
      <c r="F30" s="30">
        <f t="shared" si="8"/>
        <v>-31966</v>
      </c>
      <c r="G30" s="30">
        <f t="shared" si="8"/>
        <v>-20680</v>
      </c>
      <c r="H30" s="30">
        <f t="shared" si="8"/>
        <v>-17089.6</v>
      </c>
      <c r="I30" s="30">
        <f t="shared" si="8"/>
        <v>-43973.6</v>
      </c>
      <c r="J30" s="30">
        <f t="shared" si="8"/>
        <v>-5152.4</v>
      </c>
      <c r="K30" s="30">
        <f t="shared" si="7"/>
        <v>-260933.2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-41342.4</v>
      </c>
      <c r="C31" s="30">
        <f aca="true" t="shared" si="9" ref="C31:J31">-ROUND((C9)*$E$3,2)</f>
        <v>-35992</v>
      </c>
      <c r="D31" s="30">
        <f t="shared" si="9"/>
        <v>-40752.8</v>
      </c>
      <c r="E31" s="30">
        <f t="shared" si="9"/>
        <v>-23984.4</v>
      </c>
      <c r="F31" s="30">
        <f t="shared" si="9"/>
        <v>-31966</v>
      </c>
      <c r="G31" s="30">
        <f t="shared" si="9"/>
        <v>-20680</v>
      </c>
      <c r="H31" s="30">
        <f t="shared" si="9"/>
        <v>-17089.6</v>
      </c>
      <c r="I31" s="30">
        <f t="shared" si="9"/>
        <v>-43973.6</v>
      </c>
      <c r="J31" s="30">
        <f t="shared" si="9"/>
        <v>-5152.4</v>
      </c>
      <c r="K31" s="30">
        <f t="shared" si="7"/>
        <v>-260933.2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-6359.62</v>
      </c>
      <c r="C35" s="27">
        <f t="shared" si="10"/>
        <v>-4910.96</v>
      </c>
      <c r="D35" s="27">
        <f t="shared" si="10"/>
        <v>-497292.56</v>
      </c>
      <c r="E35" s="27">
        <f t="shared" si="10"/>
        <v>-3607.17</v>
      </c>
      <c r="F35" s="27">
        <f t="shared" si="10"/>
        <v>-5707.72</v>
      </c>
      <c r="G35" s="27">
        <f t="shared" si="10"/>
        <v>-6098.86</v>
      </c>
      <c r="H35" s="27">
        <f t="shared" si="10"/>
        <v>-365099.29</v>
      </c>
      <c r="I35" s="27">
        <f t="shared" si="10"/>
        <v>-6750.76</v>
      </c>
      <c r="J35" s="27">
        <f t="shared" si="10"/>
        <v>-7913.77</v>
      </c>
      <c r="K35" s="30">
        <f t="shared" si="7"/>
        <v>-903740.71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25" t="s">
        <v>69</v>
      </c>
      <c r="B45" s="17">
        <v>-6359.62</v>
      </c>
      <c r="C45" s="17">
        <v>-4910.96</v>
      </c>
      <c r="D45" s="17">
        <v>-6910.11</v>
      </c>
      <c r="E45" s="17">
        <v>-3607.17</v>
      </c>
      <c r="F45" s="17">
        <v>-5707.72</v>
      </c>
      <c r="G45" s="17">
        <v>-6098.86</v>
      </c>
      <c r="H45" s="17">
        <v>-5099.29</v>
      </c>
      <c r="I45" s="17">
        <v>-6750.76</v>
      </c>
      <c r="J45" s="17">
        <v>-1434.17</v>
      </c>
      <c r="K45" s="17">
        <f>SUM(B45:J45)</f>
        <v>-46878.66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634693.9</v>
      </c>
      <c r="C49" s="27">
        <f>IF(C18+C29+C50&lt;0,0,C18+C29+C50)</f>
        <v>486575.74000000005</v>
      </c>
      <c r="D49" s="27">
        <f>IF(D18+D29+D50&lt;0,0,D18+D29+D50)</f>
        <v>203460.87</v>
      </c>
      <c r="E49" s="27">
        <f>IF(E18+E29+E50&lt;0,0,E18+E29+E50)</f>
        <v>360286.81999999995</v>
      </c>
      <c r="F49" s="27">
        <f>IF(F18+F29+F50&lt;0,0,F18+F29+F50)</f>
        <v>575295.49</v>
      </c>
      <c r="G49" s="27">
        <f>IF(G18+G29+G50&lt;0,0,G18+G29+G50)</f>
        <v>628358.4700000002</v>
      </c>
      <c r="H49" s="27">
        <f>IF(H18+H29+H50&lt;0,0,H18+H29+H50)</f>
        <v>165530.86000000004</v>
      </c>
      <c r="I49" s="27">
        <f>IF(I18+I29+I50&lt;0,0,I18+I29+I50)</f>
        <v>673915.76</v>
      </c>
      <c r="J49" s="27">
        <f>IF(J18+J29+J50&lt;0,0,J18+J29+J50)</f>
        <v>140474.82999999996</v>
      </c>
      <c r="K49" s="20">
        <f>SUM(B49:J49)</f>
        <v>3868592.74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634693.9099999999</v>
      </c>
      <c r="C55" s="10">
        <f t="shared" si="11"/>
        <v>486575.73</v>
      </c>
      <c r="D55" s="10">
        <f t="shared" si="11"/>
        <v>203460.87</v>
      </c>
      <c r="E55" s="10">
        <f t="shared" si="11"/>
        <v>360286.82</v>
      </c>
      <c r="F55" s="10">
        <f t="shared" si="11"/>
        <v>575295.49</v>
      </c>
      <c r="G55" s="10">
        <f t="shared" si="11"/>
        <v>628358.47</v>
      </c>
      <c r="H55" s="10">
        <f t="shared" si="11"/>
        <v>165530.87</v>
      </c>
      <c r="I55" s="10">
        <f>SUM(I56:I68)</f>
        <v>673915.77</v>
      </c>
      <c r="J55" s="10">
        <f t="shared" si="11"/>
        <v>140474.83</v>
      </c>
      <c r="K55" s="5">
        <f>SUM(K56:K68)</f>
        <v>3868592.7600000002</v>
      </c>
      <c r="L55" s="9"/>
    </row>
    <row r="56" spans="1:11" ht="16.5" customHeight="1">
      <c r="A56" s="7" t="s">
        <v>57</v>
      </c>
      <c r="B56" s="8">
        <v>554785.95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554785.95</v>
      </c>
    </row>
    <row r="57" spans="1:11" ht="16.5" customHeight="1">
      <c r="A57" s="7" t="s">
        <v>58</v>
      </c>
      <c r="B57" s="8">
        <v>79907.96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79907.96</v>
      </c>
    </row>
    <row r="58" spans="1:11" ht="16.5" customHeight="1">
      <c r="A58" s="7" t="s">
        <v>4</v>
      </c>
      <c r="B58" s="6">
        <v>0</v>
      </c>
      <c r="C58" s="8">
        <v>486575.73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486575.73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203460.87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203460.87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360286.82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360286.82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575295.49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575295.49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628358.47</v>
      </c>
      <c r="H62" s="6">
        <v>0</v>
      </c>
      <c r="I62" s="6">
        <v>0</v>
      </c>
      <c r="J62" s="6">
        <v>0</v>
      </c>
      <c r="K62" s="5">
        <f t="shared" si="12"/>
        <v>628358.47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165530.87</v>
      </c>
      <c r="I63" s="6">
        <v>0</v>
      </c>
      <c r="J63" s="6">
        <v>0</v>
      </c>
      <c r="K63" s="5">
        <f t="shared" si="12"/>
        <v>165530.87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273811.98</v>
      </c>
      <c r="J65" s="6">
        <v>0</v>
      </c>
      <c r="K65" s="5">
        <f t="shared" si="12"/>
        <v>273811.98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400103.79</v>
      </c>
      <c r="J66" s="6">
        <v>0</v>
      </c>
      <c r="K66" s="5">
        <f t="shared" si="12"/>
        <v>400103.79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140474.83</v>
      </c>
      <c r="K67" s="5">
        <f t="shared" si="12"/>
        <v>140474.83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2022-10-07T09:37:22Z</dcterms:modified>
  <cp:category/>
  <cp:version/>
  <cp:contentType/>
  <cp:contentStatus/>
</cp:coreProperties>
</file>