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<sst xmlns="http://schemas.openxmlformats.org/spreadsheetml/2006/main" count="76" uniqueCount="75">
  <si>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</si>
  <si>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</si>
  <si>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</si>
  <si>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</si>
  <si>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</si>
  <si>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</si>
  <si>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</si>
  <si>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</si>
  <si>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</si>
  <si>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</si>
  <si>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</si>
  <si>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</si>
  <si>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</si>
  <si>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</si>
  <si>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</si>
  <si>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</si>
  <si>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</si>
  <si>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</si>
  <si>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</si>
  <si>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</si>
  <si>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</si>
  <si>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</si>
  <si>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</si>
  <si>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</si>
  <si>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</si>
  <si>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</si>
  <si>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</si>
  <si>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</si>
  <si>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</si>
  <si>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</si>
  <si>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</si>
  <si>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</si>
  <si>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</si>
  <si>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</si>
  <si>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</si>
  <si>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</si>
  <si>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</si>
  <si>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</si>
  <si>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</si>
  <si>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</si>
  <si>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</si>
  <si>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</si>
  <si>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</si>
  <si>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</si>
  <si>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</si>
  <si>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</si>
  <si>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</si>
  <si>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</si>
  <si>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</si>
  <si>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</si>
  <si>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</si>
  <si>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</si>
  <si>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</si>
  <si>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</si>
  <si>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</si>
  <si>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</si>
  <si>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</si>
  <si>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</si>
  <si>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</si>
  <si>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</si>
  <si>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</si>
  <si>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</si>
  <si>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</si>
  <si>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</si>
  <si>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</si>
  <si>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</si>
  <si>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03/10/22 - VENCIMENTO 10/10/22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</si>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</sst>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320861</v>
      </c>
      <c r="C7" s="47">
        <f t="shared" si="0"/>
        <v>266483</v>
      </c>
      <c r="D7" s="47">
        <f t="shared" si="0"/>
        <v>325548</v>
      </c>
      <c r="E7" s="47">
        <f t="shared" si="0"/>
        <v>177317</v>
      </c>
      <c r="F7" s="47">
        <f t="shared" si="0"/>
        <v>214724</v>
      </c>
      <c r="G7" s="47">
        <f t="shared" si="0"/>
        <v>216831</v>
      </c>
      <c r="H7" s="47">
        <f t="shared" si="0"/>
        <v>239284</v>
      </c>
      <c r="I7" s="47">
        <f t="shared" si="0"/>
        <v>360952</v>
      </c>
      <c r="J7" s="47">
        <f t="shared" si="0"/>
        <v>116270</v>
      </c>
      <c r="K7" s="47">
        <f t="shared" si="0"/>
        <v>2238270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17582</v>
      </c>
      <c r="C8" s="45">
        <f t="shared" si="1"/>
        <v>18223</v>
      </c>
      <c r="D8" s="45">
        <f t="shared" si="1"/>
        <v>18075</v>
      </c>
      <c r="E8" s="45">
        <f t="shared" si="1"/>
        <v>11828</v>
      </c>
      <c r="F8" s="45">
        <f t="shared" si="1"/>
        <v>12719</v>
      </c>
      <c r="G8" s="45">
        <f t="shared" si="1"/>
        <v>6944</v>
      </c>
      <c r="H8" s="45">
        <f t="shared" si="1"/>
        <v>6156</v>
      </c>
      <c r="I8" s="45">
        <f t="shared" si="1"/>
        <v>18534</v>
      </c>
      <c r="J8" s="45">
        <f t="shared" si="1"/>
        <v>3875</v>
      </c>
      <c r="K8" s="38">
        <f>SUM(B8:J8)</f>
        <v>113936</v>
      </c>
      <c r="L8"/>
      <c r="M8"/>
      <c r="N8"/>
    </row>
    <row r="9" spans="1:14" ht="16.5" customHeight="1">
      <c r="A9" s="22" t="s">
        <v>32</v>
      </c>
      <c r="B9" s="45">
        <v>17525</v>
      </c>
      <c r="C9" s="45">
        <v>18217</v>
      </c>
      <c r="D9" s="45">
        <v>18071</v>
      </c>
      <c r="E9" s="45">
        <v>11676</v>
      </c>
      <c r="F9" s="45">
        <v>12711</v>
      </c>
      <c r="G9" s="45">
        <v>6943</v>
      </c>
      <c r="H9" s="45">
        <v>6156</v>
      </c>
      <c r="I9" s="45">
        <v>18494</v>
      </c>
      <c r="J9" s="45">
        <v>3875</v>
      </c>
      <c r="K9" s="38">
        <f>SUM(B9:J9)</f>
        <v>113668</v>
      </c>
      <c r="L9"/>
      <c r="M9"/>
      <c r="N9"/>
    </row>
    <row r="10" spans="1:14" ht="16.5" customHeight="1">
      <c r="A10" s="22" t="s">
        <v>31</v>
      </c>
      <c r="B10" s="45">
        <v>57</v>
      </c>
      <c r="C10" s="45">
        <v>6</v>
      </c>
      <c r="D10" s="45">
        <v>4</v>
      </c>
      <c r="E10" s="45">
        <v>152</v>
      </c>
      <c r="F10" s="45">
        <v>8</v>
      </c>
      <c r="G10" s="45">
        <v>1</v>
      </c>
      <c r="H10" s="45">
        <v>0</v>
      </c>
      <c r="I10" s="45">
        <v>40</v>
      </c>
      <c r="J10" s="45">
        <v>0</v>
      </c>
      <c r="K10" s="38">
        <f>SUM(B10:J10)</f>
        <v>268</v>
      </c>
      <c r="L10"/>
      <c r="M10"/>
      <c r="N10"/>
    </row>
    <row r="11" spans="1:14" ht="16.5" customHeight="1">
      <c r="A11" s="44" t="s">
        <v>30</v>
      </c>
      <c r="B11" s="43">
        <v>303279</v>
      </c>
      <c r="C11" s="43">
        <v>248260</v>
      </c>
      <c r="D11" s="43">
        <v>307473</v>
      </c>
      <c r="E11" s="43">
        <v>165489</v>
      </c>
      <c r="F11" s="43">
        <v>202005</v>
      </c>
      <c r="G11" s="43">
        <v>209887</v>
      </c>
      <c r="H11" s="43">
        <v>233128</v>
      </c>
      <c r="I11" s="43">
        <v>342418</v>
      </c>
      <c r="J11" s="43">
        <v>112395</v>
      </c>
      <c r="K11" s="38">
        <f>SUM(B11:J11)</f>
        <v>2124334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1.183154278955148</v>
      </c>
      <c r="C16" s="39">
        <v>1.230682783269351</v>
      </c>
      <c r="D16" s="39">
        <v>1.111107547051303</v>
      </c>
      <c r="E16" s="39">
        <v>1.452853502884292</v>
      </c>
      <c r="F16" s="39">
        <v>1.119034038468176</v>
      </c>
      <c r="G16" s="39">
        <v>1.224456625994542</v>
      </c>
      <c r="H16" s="39">
        <v>1.247460202684644</v>
      </c>
      <c r="I16" s="39">
        <v>1.151677039323761</v>
      </c>
      <c r="J16" s="39">
        <v>1.117647154624973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1759563.57</v>
      </c>
      <c r="C18" s="36">
        <f aca="true" t="shared" si="2" ref="C18:J18">SUM(C19:C27)</f>
        <v>1673858.6099999999</v>
      </c>
      <c r="D18" s="36">
        <f t="shared" si="2"/>
        <v>2040300.5799999998</v>
      </c>
      <c r="E18" s="36">
        <f t="shared" si="2"/>
        <v>1265578.5300000003</v>
      </c>
      <c r="F18" s="36">
        <f t="shared" si="2"/>
        <v>1251294.2200000002</v>
      </c>
      <c r="G18" s="36">
        <f t="shared" si="2"/>
        <v>1387242.99</v>
      </c>
      <c r="H18" s="36">
        <f t="shared" si="2"/>
        <v>1254300.89</v>
      </c>
      <c r="I18" s="36">
        <f t="shared" si="2"/>
        <v>1777756.9700000002</v>
      </c>
      <c r="J18" s="36">
        <f t="shared" si="2"/>
        <v>615379.65</v>
      </c>
      <c r="K18" s="36">
        <f>SUM(B18:J18)</f>
        <v>13025276.010000002</v>
      </c>
      <c r="L18"/>
      <c r="M18"/>
      <c r="N18"/>
    </row>
    <row r="19" spans="1:14" ht="16.5" customHeight="1">
      <c r="A19" s="35" t="s">
        <v>27</v>
      </c>
      <c r="B19" s="61">
        <f>ROUND((B13+B14)*B7,2)</f>
        <v>1441018.84</v>
      </c>
      <c r="C19" s="61">
        <f aca="true" t="shared" si="3" ref="C19:J19">ROUND((C13+C14)*C7,2)</f>
        <v>1314800.47</v>
      </c>
      <c r="D19" s="61">
        <f t="shared" si="3"/>
        <v>1780584.79</v>
      </c>
      <c r="E19" s="61">
        <f t="shared" si="3"/>
        <v>843213.26</v>
      </c>
      <c r="F19" s="61">
        <f t="shared" si="3"/>
        <v>1080577.06</v>
      </c>
      <c r="G19" s="61">
        <f t="shared" si="3"/>
        <v>1102238.71</v>
      </c>
      <c r="H19" s="61">
        <f t="shared" si="3"/>
        <v>968501.99</v>
      </c>
      <c r="I19" s="61">
        <f t="shared" si="3"/>
        <v>1475752.25</v>
      </c>
      <c r="J19" s="61">
        <f t="shared" si="3"/>
        <v>537888.27</v>
      </c>
      <c r="K19" s="30">
        <f>SUM(B19:J19)</f>
        <v>10544575.639999999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263928.77</v>
      </c>
      <c r="C20" s="30">
        <f t="shared" si="4"/>
        <v>303301.83</v>
      </c>
      <c r="D20" s="30">
        <f t="shared" si="4"/>
        <v>197836.41</v>
      </c>
      <c r="E20" s="30">
        <f t="shared" si="4"/>
        <v>381852.08</v>
      </c>
      <c r="F20" s="30">
        <f t="shared" si="4"/>
        <v>128625.45</v>
      </c>
      <c r="G20" s="30">
        <f t="shared" si="4"/>
        <v>247404.78</v>
      </c>
      <c r="H20" s="30">
        <f t="shared" si="4"/>
        <v>239665.7</v>
      </c>
      <c r="I20" s="30">
        <f t="shared" si="4"/>
        <v>223837.73</v>
      </c>
      <c r="J20" s="30">
        <f t="shared" si="4"/>
        <v>63281.02</v>
      </c>
      <c r="K20" s="30">
        <f aca="true" t="shared" si="5" ref="K18:K26">SUM(B20:J20)</f>
        <v>2049733.77</v>
      </c>
      <c r="L20"/>
      <c r="M20"/>
      <c r="N20"/>
    </row>
    <row r="21" spans="1:14" ht="16.5" customHeight="1">
      <c r="A21" s="18" t="s">
        <v>25</v>
      </c>
      <c r="B21" s="30">
        <v>50360.5</v>
      </c>
      <c r="C21" s="30">
        <v>49955.65</v>
      </c>
      <c r="D21" s="30">
        <v>53857.75</v>
      </c>
      <c r="E21" s="30">
        <v>35349.29</v>
      </c>
      <c r="F21" s="30">
        <v>38617.12</v>
      </c>
      <c r="G21" s="30">
        <v>33938.75</v>
      </c>
      <c r="H21" s="30">
        <v>40836.24</v>
      </c>
      <c r="I21" s="30">
        <v>72122.04</v>
      </c>
      <c r="J21" s="30">
        <v>18221.32</v>
      </c>
      <c r="K21" s="30">
        <f t="shared" si="5"/>
        <v>393258.66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1326.05</v>
      </c>
      <c r="C24" s="30">
        <v>1260.92</v>
      </c>
      <c r="D24" s="30">
        <v>1537.07</v>
      </c>
      <c r="E24" s="30">
        <v>953.51</v>
      </c>
      <c r="F24" s="30">
        <v>943.09</v>
      </c>
      <c r="G24" s="30">
        <v>1044.69</v>
      </c>
      <c r="H24" s="30">
        <v>945.69</v>
      </c>
      <c r="I24" s="30">
        <v>1339.08</v>
      </c>
      <c r="J24" s="30">
        <v>463.73</v>
      </c>
      <c r="K24" s="30">
        <f t="shared" si="5"/>
        <v>9813.83</v>
      </c>
      <c r="L24"/>
      <c r="M24"/>
      <c r="N24"/>
    </row>
    <row r="25" spans="1:14" ht="16.5" customHeight="1">
      <c r="A25" s="62" t="s">
        <v>73</v>
      </c>
      <c r="B25" s="30">
        <v>859.89</v>
      </c>
      <c r="C25" s="30">
        <v>790.68</v>
      </c>
      <c r="D25" s="30">
        <v>953.14</v>
      </c>
      <c r="E25" s="30">
        <v>551.98</v>
      </c>
      <c r="F25" s="30">
        <v>575.75</v>
      </c>
      <c r="G25" s="30">
        <v>656.05</v>
      </c>
      <c r="H25" s="30">
        <v>664.26</v>
      </c>
      <c r="I25" s="30">
        <v>952.55</v>
      </c>
      <c r="J25" s="30">
        <v>301.83</v>
      </c>
      <c r="K25" s="30">
        <f t="shared" si="5"/>
        <v>6306.13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-159972.11</v>
      </c>
      <c r="C29" s="30">
        <f t="shared" si="6"/>
        <v>-94899.17000000001</v>
      </c>
      <c r="D29" s="30">
        <f t="shared" si="6"/>
        <v>-136622.29999999996</v>
      </c>
      <c r="E29" s="30">
        <f t="shared" si="6"/>
        <v>-130949.05000000002</v>
      </c>
      <c r="F29" s="30">
        <f t="shared" si="6"/>
        <v>-61172.55</v>
      </c>
      <c r="G29" s="30">
        <f t="shared" si="6"/>
        <v>-135206.47</v>
      </c>
      <c r="H29" s="30">
        <f t="shared" si="6"/>
        <v>-48926.520000000004</v>
      </c>
      <c r="I29" s="30">
        <f t="shared" si="6"/>
        <v>-114696.12</v>
      </c>
      <c r="J29" s="30">
        <f t="shared" si="6"/>
        <v>-34091.19</v>
      </c>
      <c r="K29" s="30">
        <f aca="true" t="shared" si="7" ref="K29:K37">SUM(B29:J29)</f>
        <v>-916535.48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-152598.43</v>
      </c>
      <c r="C30" s="30">
        <f t="shared" si="8"/>
        <v>-87887.65000000001</v>
      </c>
      <c r="D30" s="30">
        <f t="shared" si="8"/>
        <v>-105692.75</v>
      </c>
      <c r="E30" s="30">
        <f t="shared" si="8"/>
        <v>-125646.95000000001</v>
      </c>
      <c r="F30" s="30">
        <f t="shared" si="8"/>
        <v>-55928.4</v>
      </c>
      <c r="G30" s="30">
        <f t="shared" si="8"/>
        <v>-129397.34</v>
      </c>
      <c r="H30" s="30">
        <f t="shared" si="8"/>
        <v>-43667.880000000005</v>
      </c>
      <c r="I30" s="30">
        <f t="shared" si="8"/>
        <v>-107250</v>
      </c>
      <c r="J30" s="30">
        <f t="shared" si="8"/>
        <v>-25032.97</v>
      </c>
      <c r="K30" s="30">
        <f t="shared" si="7"/>
        <v>-833102.37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-77110</v>
      </c>
      <c r="C31" s="30">
        <f aca="true" t="shared" si="9" ref="C31:J31">-ROUND((C9)*$E$3,2)</f>
        <v>-80154.8</v>
      </c>
      <c r="D31" s="30">
        <f t="shared" si="9"/>
        <v>-79512.4</v>
      </c>
      <c r="E31" s="30">
        <f t="shared" si="9"/>
        <v>-51374.4</v>
      </c>
      <c r="F31" s="30">
        <f t="shared" si="9"/>
        <v>-55928.4</v>
      </c>
      <c r="G31" s="30">
        <f t="shared" si="9"/>
        <v>-30549.2</v>
      </c>
      <c r="H31" s="30">
        <f t="shared" si="9"/>
        <v>-27086.4</v>
      </c>
      <c r="I31" s="30">
        <f t="shared" si="9"/>
        <v>-81373.6</v>
      </c>
      <c r="J31" s="30">
        <f t="shared" si="9"/>
        <v>-17050</v>
      </c>
      <c r="K31" s="30">
        <f t="shared" si="7"/>
        <v>-500139.20000000007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-75488.43</v>
      </c>
      <c r="C34" s="30">
        <v>-7732.85</v>
      </c>
      <c r="D34" s="30">
        <v>-26180.35</v>
      </c>
      <c r="E34" s="30">
        <v>-74272.55</v>
      </c>
      <c r="F34" s="26">
        <v>0</v>
      </c>
      <c r="G34" s="30">
        <v>-98848.14</v>
      </c>
      <c r="H34" s="30">
        <v>-16581.48</v>
      </c>
      <c r="I34" s="30">
        <v>-25876.4</v>
      </c>
      <c r="J34" s="30">
        <v>-7982.97</v>
      </c>
      <c r="K34" s="30">
        <f t="shared" si="7"/>
        <v>-332963.17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-7373.68</v>
      </c>
      <c r="C35" s="27">
        <f t="shared" si="10"/>
        <v>-7011.52</v>
      </c>
      <c r="D35" s="27">
        <f t="shared" si="10"/>
        <v>-30929.549999999952</v>
      </c>
      <c r="E35" s="27">
        <f t="shared" si="10"/>
        <v>-5302.1</v>
      </c>
      <c r="F35" s="27">
        <f t="shared" si="10"/>
        <v>-5244.15</v>
      </c>
      <c r="G35" s="27">
        <f t="shared" si="10"/>
        <v>-5809.13</v>
      </c>
      <c r="H35" s="27">
        <f t="shared" si="10"/>
        <v>-5258.64</v>
      </c>
      <c r="I35" s="27">
        <f t="shared" si="10"/>
        <v>-7446.12</v>
      </c>
      <c r="J35" s="27">
        <f t="shared" si="10"/>
        <v>-9058.220000000001</v>
      </c>
      <c r="K35" s="30">
        <f t="shared" si="7"/>
        <v>-83433.10999999996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-7373.68</v>
      </c>
      <c r="C45" s="17">
        <v>-7011.52</v>
      </c>
      <c r="D45" s="17">
        <v>-8547.1</v>
      </c>
      <c r="E45" s="17">
        <v>-5302.1</v>
      </c>
      <c r="F45" s="17">
        <v>-5244.15</v>
      </c>
      <c r="G45" s="17">
        <v>-5809.13</v>
      </c>
      <c r="H45" s="17">
        <v>-5258.64</v>
      </c>
      <c r="I45" s="17">
        <v>-7446.12</v>
      </c>
      <c r="J45" s="17">
        <v>-2578.62</v>
      </c>
      <c r="K45" s="17">
        <f>SUM(B45:J45)</f>
        <v>-54571.060000000005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1599591.46</v>
      </c>
      <c r="C49" s="27">
        <f>IF(C18+C29+C50&lt;0,0,C18+C29+C50)</f>
        <v>1578959.44</v>
      </c>
      <c r="D49" s="27">
        <f>IF(D18+D29+D50&lt;0,0,D18+D29+D50)</f>
        <v>1903678.2799999998</v>
      </c>
      <c r="E49" s="27">
        <f>IF(E18+E29+E50&lt;0,0,E18+E29+E50)</f>
        <v>1134629.4800000002</v>
      </c>
      <c r="F49" s="27">
        <f>IF(F18+F29+F50&lt;0,0,F18+F29+F50)</f>
        <v>1190121.6700000002</v>
      </c>
      <c r="G49" s="27">
        <f>IF(G18+G29+G50&lt;0,0,G18+G29+G50)</f>
        <v>1252036.52</v>
      </c>
      <c r="H49" s="27">
        <f>IF(H18+H29+H50&lt;0,0,H18+H29+H50)</f>
        <v>1205374.3699999999</v>
      </c>
      <c r="I49" s="27">
        <f>IF(I18+I29+I50&lt;0,0,I18+I29+I50)</f>
        <v>1663060.85</v>
      </c>
      <c r="J49" s="27">
        <f>IF(J18+J29+J50&lt;0,0,J18+J29+J50)</f>
        <v>581288.46</v>
      </c>
      <c r="K49" s="20">
        <f>SUM(B49:J49)</f>
        <v>12108740.529999997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1599591.45</v>
      </c>
      <c r="C55" s="10">
        <f t="shared" si="11"/>
        <v>1578959.45</v>
      </c>
      <c r="D55" s="10">
        <f t="shared" si="11"/>
        <v>1903678.27</v>
      </c>
      <c r="E55" s="10">
        <f t="shared" si="11"/>
        <v>1134629.48</v>
      </c>
      <c r="F55" s="10">
        <f t="shared" si="11"/>
        <v>1190121.67</v>
      </c>
      <c r="G55" s="10">
        <f t="shared" si="11"/>
        <v>1252036.52</v>
      </c>
      <c r="H55" s="10">
        <f t="shared" si="11"/>
        <v>1205374.37</v>
      </c>
      <c r="I55" s="10">
        <f>SUM(I56:I68)</f>
        <v>1663060.85</v>
      </c>
      <c r="J55" s="10">
        <f t="shared" si="11"/>
        <v>581288.47</v>
      </c>
      <c r="K55" s="5">
        <f>SUM(K56:K68)</f>
        <v>12108740.530000001</v>
      </c>
      <c r="L55" s="9"/>
    </row>
    <row r="56" spans="1:11" ht="16.5" customHeight="1">
      <c r="A56" s="7" t="s">
        <v>57</v>
      </c>
      <c r="B56" s="8">
        <v>1398202.89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1398202.89</v>
      </c>
    </row>
    <row r="57" spans="1:11" ht="16.5" customHeight="1">
      <c r="A57" s="7" t="s">
        <v>58</v>
      </c>
      <c r="B57" s="8">
        <v>201388.56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201388.56</v>
      </c>
    </row>
    <row r="58" spans="1:11" ht="16.5" customHeight="1">
      <c r="A58" s="7" t="s">
        <v>4</v>
      </c>
      <c r="B58" s="6">
        <v>0</v>
      </c>
      <c r="C58" s="8">
        <v>1578959.45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1578959.45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1903678.27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1903678.27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1134629.48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1134629.48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1190121.67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1190121.67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1252036.52</v>
      </c>
      <c r="H62" s="6">
        <v>0</v>
      </c>
      <c r="I62" s="6">
        <v>0</v>
      </c>
      <c r="J62" s="6">
        <v>0</v>
      </c>
      <c r="K62" s="5">
        <f t="shared" si="12"/>
        <v>1252036.52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1205374.37</v>
      </c>
      <c r="I63" s="6">
        <v>0</v>
      </c>
      <c r="J63" s="6">
        <v>0</v>
      </c>
      <c r="K63" s="5">
        <f t="shared" si="12"/>
        <v>1205374.37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620986.92</v>
      </c>
      <c r="J65" s="6">
        <v>0</v>
      </c>
      <c r="K65" s="5">
        <f t="shared" si="12"/>
        <v>620986.92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1042073.93</v>
      </c>
      <c r="J66" s="6">
        <v>0</v>
      </c>
      <c r="K66" s="5">
        <f t="shared" si="12"/>
        <v>1042073.93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581288.47</v>
      </c>
      <c r="K67" s="5">
        <f t="shared" si="12"/>
        <v>581288.47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2022-10-07T18:43:01Z</dcterms:modified>
  <cp:category/>
  <cp:version/>
  <cp:contentType/>
  <cp:contentStatus/>
</cp:coreProperties>
</file>