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<sst xmlns="http://schemas.openxmlformats.org/spreadsheetml/2006/main" count="76" uniqueCount="75">
  <si>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</si>
  <si>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</si>
  <si>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</si>
  <si>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</si>
  <si>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</si>
  <si>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</si>
  <si>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</si>
  <si>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</si>
  <si>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</si>
  <si>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</si>
  <si>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</si>
  <si>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</si>
  <si>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</si>
  <si>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</si>
  <si>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</si>
  <si>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</si>
  <si>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</si>
  <si>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</si>
  <si>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</si>
  <si>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</si>
  <si>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</si>
  <si>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</si>
  <si>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</si>
  <si>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</si>
  <si>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</si>
  <si>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</si>
  <si>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</si>
  <si>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</si>
  <si>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</si>
  <si>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</si>
  <si>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</si>
  <si>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</si>
  <si>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</si>
  <si>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</si>
  <si>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</si>
  <si>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</si>
  <si>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</si>
  <si>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</si>
  <si>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</si>
  <si>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</si>
  <si>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</si>
  <si>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</si>
  <si>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</si>
  <si>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</si>
  <si>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</si>
  <si>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</si>
  <si>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</si>
  <si>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</si>
  <si>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</si>
  <si>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</si>
  <si>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</si>
  <si>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</si>
  <si>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</si>
  <si>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</si>
  <si>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</si>
  <si>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</si>
  <si>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</si>
  <si>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</si>
  <si>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</si>
  <si>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</si>
  <si>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</si>
  <si>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</si>
  <si>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</si>
  <si>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</si>
  <si>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</si>
  <si>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</si>
  <si>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07/10/22 - VENCIMENTO 17/10/22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</si>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</sst>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331531</v>
      </c>
      <c r="C7" s="47">
        <f t="shared" si="0"/>
        <v>270394</v>
      </c>
      <c r="D7" s="47">
        <f t="shared" si="0"/>
        <v>333469</v>
      </c>
      <c r="E7" s="47">
        <f t="shared" si="0"/>
        <v>181456</v>
      </c>
      <c r="F7" s="47">
        <f t="shared" si="0"/>
        <v>222776</v>
      </c>
      <c r="G7" s="47">
        <f t="shared" si="0"/>
        <v>229888</v>
      </c>
      <c r="H7" s="47">
        <f t="shared" si="0"/>
        <v>270170</v>
      </c>
      <c r="I7" s="47">
        <f t="shared" si="0"/>
        <v>373324</v>
      </c>
      <c r="J7" s="47">
        <f t="shared" si="0"/>
        <v>119176</v>
      </c>
      <c r="K7" s="47">
        <f t="shared" si="0"/>
        <v>2332184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18602</v>
      </c>
      <c r="C8" s="45">
        <f t="shared" si="1"/>
        <v>18573</v>
      </c>
      <c r="D8" s="45">
        <f t="shared" si="1"/>
        <v>18497</v>
      </c>
      <c r="E8" s="45">
        <f t="shared" si="1"/>
        <v>12437</v>
      </c>
      <c r="F8" s="45">
        <f t="shared" si="1"/>
        <v>13007</v>
      </c>
      <c r="G8" s="45">
        <f t="shared" si="1"/>
        <v>7421</v>
      </c>
      <c r="H8" s="45">
        <f t="shared" si="1"/>
        <v>6780</v>
      </c>
      <c r="I8" s="45">
        <f t="shared" si="1"/>
        <v>19465</v>
      </c>
      <c r="J8" s="45">
        <f t="shared" si="1"/>
        <v>3979</v>
      </c>
      <c r="K8" s="38">
        <f>SUM(B8:J8)</f>
        <v>118761</v>
      </c>
      <c r="L8"/>
      <c r="M8"/>
      <c r="N8"/>
    </row>
    <row r="9" spans="1:14" ht="16.5" customHeight="1">
      <c r="A9" s="22" t="s">
        <v>32</v>
      </c>
      <c r="B9" s="45">
        <v>18550</v>
      </c>
      <c r="C9" s="45">
        <v>18569</v>
      </c>
      <c r="D9" s="45">
        <v>18488</v>
      </c>
      <c r="E9" s="45">
        <v>12260</v>
      </c>
      <c r="F9" s="45">
        <v>13001</v>
      </c>
      <c r="G9" s="45">
        <v>7414</v>
      </c>
      <c r="H9" s="45">
        <v>6780</v>
      </c>
      <c r="I9" s="45">
        <v>19410</v>
      </c>
      <c r="J9" s="45">
        <v>3979</v>
      </c>
      <c r="K9" s="38">
        <f>SUM(B9:J9)</f>
        <v>118451</v>
      </c>
      <c r="L9"/>
      <c r="M9"/>
      <c r="N9"/>
    </row>
    <row r="10" spans="1:14" ht="16.5" customHeight="1">
      <c r="A10" s="22" t="s">
        <v>31</v>
      </c>
      <c r="B10" s="45">
        <v>52</v>
      </c>
      <c r="C10" s="45">
        <v>4</v>
      </c>
      <c r="D10" s="45">
        <v>9</v>
      </c>
      <c r="E10" s="45">
        <v>177</v>
      </c>
      <c r="F10" s="45">
        <v>6</v>
      </c>
      <c r="G10" s="45">
        <v>7</v>
      </c>
      <c r="H10" s="45">
        <v>0</v>
      </c>
      <c r="I10" s="45">
        <v>55</v>
      </c>
      <c r="J10" s="45">
        <v>0</v>
      </c>
      <c r="K10" s="38">
        <f>SUM(B10:J10)</f>
        <v>310</v>
      </c>
      <c r="L10"/>
      <c r="M10"/>
      <c r="N10"/>
    </row>
    <row r="11" spans="1:14" ht="16.5" customHeight="1">
      <c r="A11" s="44" t="s">
        <v>30</v>
      </c>
      <c r="B11" s="43">
        <v>312929</v>
      </c>
      <c r="C11" s="43">
        <v>251821</v>
      </c>
      <c r="D11" s="43">
        <v>314972</v>
      </c>
      <c r="E11" s="43">
        <v>169019</v>
      </c>
      <c r="F11" s="43">
        <v>209769</v>
      </c>
      <c r="G11" s="43">
        <v>222467</v>
      </c>
      <c r="H11" s="43">
        <v>263390</v>
      </c>
      <c r="I11" s="43">
        <v>353859</v>
      </c>
      <c r="J11" s="43">
        <v>115197</v>
      </c>
      <c r="K11" s="38">
        <f>SUM(B11:J11)</f>
        <v>2213423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1.141186810557734</v>
      </c>
      <c r="C16" s="39">
        <v>1.206362431235454</v>
      </c>
      <c r="D16" s="39">
        <v>1.086135836835133</v>
      </c>
      <c r="E16" s="39">
        <v>1.389774395335351</v>
      </c>
      <c r="F16" s="39">
        <v>1.073768282690051</v>
      </c>
      <c r="G16" s="39">
        <v>1.152686885842533</v>
      </c>
      <c r="H16" s="39">
        <v>1.113675429860991</v>
      </c>
      <c r="I16" s="39">
        <v>1.111549309145195</v>
      </c>
      <c r="J16" s="39">
        <v>1.083648979909264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1753462.8800000001</v>
      </c>
      <c r="C18" s="36">
        <f aca="true" t="shared" si="2" ref="C18:J18">SUM(C19:C27)</f>
        <v>1665535.52</v>
      </c>
      <c r="D18" s="36">
        <f t="shared" si="2"/>
        <v>2043653.9399999995</v>
      </c>
      <c r="E18" s="36">
        <f t="shared" si="2"/>
        <v>1238403.2100000002</v>
      </c>
      <c r="F18" s="36">
        <f t="shared" si="2"/>
        <v>1245897.3099999998</v>
      </c>
      <c r="G18" s="36">
        <f t="shared" si="2"/>
        <v>1383901.67</v>
      </c>
      <c r="H18" s="36">
        <f t="shared" si="2"/>
        <v>1264243.1200000003</v>
      </c>
      <c r="I18" s="36">
        <f t="shared" si="2"/>
        <v>1774901.7599999998</v>
      </c>
      <c r="J18" s="36">
        <f t="shared" si="2"/>
        <v>612279.49</v>
      </c>
      <c r="K18" s="36">
        <f>SUM(B18:J18)</f>
        <v>12982278.9</v>
      </c>
      <c r="L18"/>
      <c r="M18"/>
      <c r="N18"/>
    </row>
    <row r="19" spans="1:14" ht="16.5" customHeight="1">
      <c r="A19" s="35" t="s">
        <v>27</v>
      </c>
      <c r="B19" s="61">
        <f>ROUND((B13+B14)*B7,2)</f>
        <v>1488938.87</v>
      </c>
      <c r="C19" s="61">
        <f aca="true" t="shared" si="3" ref="C19:J19">ROUND((C13+C14)*C7,2)</f>
        <v>1334096.96</v>
      </c>
      <c r="D19" s="61">
        <f t="shared" si="3"/>
        <v>1823908.7</v>
      </c>
      <c r="E19" s="61">
        <f t="shared" si="3"/>
        <v>862895.86</v>
      </c>
      <c r="F19" s="61">
        <f t="shared" si="3"/>
        <v>1121097.94</v>
      </c>
      <c r="G19" s="61">
        <f t="shared" si="3"/>
        <v>1168612.66</v>
      </c>
      <c r="H19" s="61">
        <f t="shared" si="3"/>
        <v>1093513.08</v>
      </c>
      <c r="I19" s="61">
        <f t="shared" si="3"/>
        <v>1526335.17</v>
      </c>
      <c r="J19" s="61">
        <f t="shared" si="3"/>
        <v>551332.01</v>
      </c>
      <c r="K19" s="30">
        <f>SUM(B19:J19)</f>
        <v>10970731.25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210218.53</v>
      </c>
      <c r="C20" s="30">
        <f t="shared" si="4"/>
        <v>275307.49</v>
      </c>
      <c r="D20" s="30">
        <f t="shared" si="4"/>
        <v>157103.9</v>
      </c>
      <c r="E20" s="30">
        <f t="shared" si="4"/>
        <v>336334.71</v>
      </c>
      <c r="F20" s="30">
        <f t="shared" si="4"/>
        <v>82701.47</v>
      </c>
      <c r="G20" s="30">
        <f t="shared" si="4"/>
        <v>178431.83</v>
      </c>
      <c r="H20" s="30">
        <f t="shared" si="4"/>
        <v>124305.57</v>
      </c>
      <c r="I20" s="30">
        <f t="shared" si="4"/>
        <v>170261.63</v>
      </c>
      <c r="J20" s="30">
        <f t="shared" si="4"/>
        <v>46118.36</v>
      </c>
      <c r="K20" s="30">
        <f aca="true" t="shared" si="5" ref="K18:K26">SUM(B20:J20)</f>
        <v>1580783.4900000005</v>
      </c>
      <c r="L20"/>
      <c r="M20"/>
      <c r="N20"/>
    </row>
    <row r="21" spans="1:14" ht="16.5" customHeight="1">
      <c r="A21" s="18" t="s">
        <v>25</v>
      </c>
      <c r="B21" s="30">
        <v>50052.62</v>
      </c>
      <c r="C21" s="30">
        <v>50333.01</v>
      </c>
      <c r="D21" s="30">
        <v>54611.89</v>
      </c>
      <c r="E21" s="30">
        <v>34026.98</v>
      </c>
      <c r="F21" s="30">
        <v>38625.92</v>
      </c>
      <c r="G21" s="30">
        <v>33196.43</v>
      </c>
      <c r="H21" s="30">
        <v>41117.09</v>
      </c>
      <c r="I21" s="30">
        <v>72257.41</v>
      </c>
      <c r="J21" s="30">
        <v>18840.08</v>
      </c>
      <c r="K21" s="30">
        <f t="shared" si="5"/>
        <v>393061.4300000001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1323.45</v>
      </c>
      <c r="C24" s="30">
        <v>1258.32</v>
      </c>
      <c r="D24" s="30">
        <v>1544.89</v>
      </c>
      <c r="E24" s="30">
        <v>935.27</v>
      </c>
      <c r="F24" s="30">
        <v>940.48</v>
      </c>
      <c r="G24" s="30">
        <v>1044.69</v>
      </c>
      <c r="H24" s="30">
        <v>956.11</v>
      </c>
      <c r="I24" s="30">
        <v>1341.68</v>
      </c>
      <c r="J24" s="30">
        <v>463.73</v>
      </c>
      <c r="K24" s="30">
        <f t="shared" si="5"/>
        <v>9808.619999999999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656.05</v>
      </c>
      <c r="H25" s="30">
        <v>664.26</v>
      </c>
      <c r="I25" s="30">
        <v>952.55</v>
      </c>
      <c r="J25" s="30">
        <v>301.83</v>
      </c>
      <c r="K25" s="30">
        <f t="shared" si="5"/>
        <v>6306.13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-149916.47999999998</v>
      </c>
      <c r="C29" s="30">
        <f t="shared" si="6"/>
        <v>-96744.66</v>
      </c>
      <c r="D29" s="30">
        <f t="shared" si="6"/>
        <v>-131925.65999999995</v>
      </c>
      <c r="E29" s="30">
        <f t="shared" si="6"/>
        <v>-119529.01000000001</v>
      </c>
      <c r="F29" s="30">
        <f t="shared" si="6"/>
        <v>-73080.65</v>
      </c>
      <c r="G29" s="30">
        <f t="shared" si="6"/>
        <v>-126318.65000000001</v>
      </c>
      <c r="H29" s="30">
        <f t="shared" si="6"/>
        <v>-49219.16</v>
      </c>
      <c r="I29" s="30">
        <f t="shared" si="6"/>
        <v>-117990.58</v>
      </c>
      <c r="J29" s="30">
        <f t="shared" si="6"/>
        <v>-33339.94</v>
      </c>
      <c r="K29" s="30">
        <f aca="true" t="shared" si="7" ref="K29:K37">SUM(B29:J29)</f>
        <v>-898064.79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-140890.12</v>
      </c>
      <c r="C30" s="30">
        <f t="shared" si="8"/>
        <v>-89747.63</v>
      </c>
      <c r="D30" s="30">
        <f t="shared" si="8"/>
        <v>-100952.65</v>
      </c>
      <c r="E30" s="30">
        <f t="shared" si="8"/>
        <v>-114328.32</v>
      </c>
      <c r="F30" s="30">
        <f t="shared" si="8"/>
        <v>-57204.4</v>
      </c>
      <c r="G30" s="30">
        <f t="shared" si="8"/>
        <v>-110587.48000000001</v>
      </c>
      <c r="H30" s="30">
        <f t="shared" si="8"/>
        <v>-43902.57</v>
      </c>
      <c r="I30" s="30">
        <f t="shared" si="8"/>
        <v>-107361.98</v>
      </c>
      <c r="J30" s="30">
        <f t="shared" si="8"/>
        <v>-24281.719999999998</v>
      </c>
      <c r="K30" s="30">
        <f t="shared" si="7"/>
        <v>-789256.87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-81620</v>
      </c>
      <c r="C31" s="30">
        <f aca="true" t="shared" si="9" ref="C31:J31">-ROUND((C9)*$E$3,2)</f>
        <v>-81703.6</v>
      </c>
      <c r="D31" s="30">
        <f t="shared" si="9"/>
        <v>-81347.2</v>
      </c>
      <c r="E31" s="30">
        <f t="shared" si="9"/>
        <v>-53944</v>
      </c>
      <c r="F31" s="30">
        <f t="shared" si="9"/>
        <v>-57204.4</v>
      </c>
      <c r="G31" s="30">
        <f t="shared" si="9"/>
        <v>-32621.6</v>
      </c>
      <c r="H31" s="30">
        <f t="shared" si="9"/>
        <v>-29832</v>
      </c>
      <c r="I31" s="30">
        <f t="shared" si="9"/>
        <v>-85404</v>
      </c>
      <c r="J31" s="30">
        <f t="shared" si="9"/>
        <v>-17507.6</v>
      </c>
      <c r="K31" s="30">
        <f t="shared" si="7"/>
        <v>-521184.39999999997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-59270.12</v>
      </c>
      <c r="C34" s="30">
        <v>-8044.03</v>
      </c>
      <c r="D34" s="30">
        <v>-19605.45</v>
      </c>
      <c r="E34" s="30">
        <v>-60384.32</v>
      </c>
      <c r="F34" s="26">
        <v>0</v>
      </c>
      <c r="G34" s="30">
        <v>-77965.88</v>
      </c>
      <c r="H34" s="30">
        <v>-14070.57</v>
      </c>
      <c r="I34" s="30">
        <v>-21957.98</v>
      </c>
      <c r="J34" s="30">
        <v>-6774.12</v>
      </c>
      <c r="K34" s="30">
        <f t="shared" si="7"/>
        <v>-268072.47000000003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-9026.36</v>
      </c>
      <c r="C35" s="27">
        <f t="shared" si="10"/>
        <v>-6997.03</v>
      </c>
      <c r="D35" s="27">
        <f t="shared" si="10"/>
        <v>-30973.00999999995</v>
      </c>
      <c r="E35" s="27">
        <f t="shared" si="10"/>
        <v>-5200.69</v>
      </c>
      <c r="F35" s="27">
        <f t="shared" si="10"/>
        <v>-15876.25</v>
      </c>
      <c r="G35" s="27">
        <f t="shared" si="10"/>
        <v>-15731.170000000002</v>
      </c>
      <c r="H35" s="27">
        <f t="shared" si="10"/>
        <v>-5316.59</v>
      </c>
      <c r="I35" s="27">
        <f t="shared" si="10"/>
        <v>-10628.6</v>
      </c>
      <c r="J35" s="27">
        <f t="shared" si="10"/>
        <v>-9058.220000000001</v>
      </c>
      <c r="K35" s="30">
        <f t="shared" si="7"/>
        <v>-108807.91999999995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-1667.16</v>
      </c>
      <c r="C37" s="27">
        <v>0</v>
      </c>
      <c r="D37" s="27">
        <v>0</v>
      </c>
      <c r="E37" s="27">
        <v>0</v>
      </c>
      <c r="F37" s="27">
        <v>-10646.58</v>
      </c>
      <c r="G37" s="27">
        <v>-9922.04</v>
      </c>
      <c r="H37" s="27">
        <v>0</v>
      </c>
      <c r="I37" s="27">
        <v>-3168</v>
      </c>
      <c r="J37" s="27">
        <v>0</v>
      </c>
      <c r="K37" s="30">
        <f t="shared" si="7"/>
        <v>-25403.78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-7359.2</v>
      </c>
      <c r="C45" s="17">
        <v>-6997.03</v>
      </c>
      <c r="D45" s="17">
        <v>-8590.56</v>
      </c>
      <c r="E45" s="17">
        <v>-5200.69</v>
      </c>
      <c r="F45" s="17">
        <v>-5229.67</v>
      </c>
      <c r="G45" s="17">
        <v>-5809.13</v>
      </c>
      <c r="H45" s="17">
        <v>-5316.59</v>
      </c>
      <c r="I45" s="17">
        <v>-7460.6</v>
      </c>
      <c r="J45" s="17">
        <v>-2578.62</v>
      </c>
      <c r="K45" s="17">
        <f>SUM(B45:J45)</f>
        <v>-54542.09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1603546.4000000001</v>
      </c>
      <c r="C49" s="27">
        <f>IF(C18+C29+C50&lt;0,0,C18+C29+C50)</f>
        <v>1568790.86</v>
      </c>
      <c r="D49" s="27">
        <f>IF(D18+D29+D50&lt;0,0,D18+D29+D50)</f>
        <v>1911728.2799999996</v>
      </c>
      <c r="E49" s="27">
        <f>IF(E18+E29+E50&lt;0,0,E18+E29+E50)</f>
        <v>1118874.2000000002</v>
      </c>
      <c r="F49" s="27">
        <f>IF(F18+F29+F50&lt;0,0,F18+F29+F50)</f>
        <v>1172816.66</v>
      </c>
      <c r="G49" s="27">
        <f>IF(G18+G29+G50&lt;0,0,G18+G29+G50)</f>
        <v>1257583.02</v>
      </c>
      <c r="H49" s="27">
        <f>IF(H18+H29+H50&lt;0,0,H18+H29+H50)</f>
        <v>1215023.9600000004</v>
      </c>
      <c r="I49" s="27">
        <f>IF(I18+I29+I50&lt;0,0,I18+I29+I50)</f>
        <v>1656911.1799999997</v>
      </c>
      <c r="J49" s="27">
        <f>IF(J18+J29+J50&lt;0,0,J18+J29+J50)</f>
        <v>578939.55</v>
      </c>
      <c r="K49" s="20">
        <f>SUM(B49:J49)</f>
        <v>12084214.110000001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1603546.4</v>
      </c>
      <c r="C55" s="10">
        <f t="shared" si="11"/>
        <v>1568790.86</v>
      </c>
      <c r="D55" s="10">
        <f t="shared" si="11"/>
        <v>1911728.28</v>
      </c>
      <c r="E55" s="10">
        <f t="shared" si="11"/>
        <v>1118874.2</v>
      </c>
      <c r="F55" s="10">
        <f t="shared" si="11"/>
        <v>1172816.67</v>
      </c>
      <c r="G55" s="10">
        <f t="shared" si="11"/>
        <v>1257583.02</v>
      </c>
      <c r="H55" s="10">
        <f t="shared" si="11"/>
        <v>1215023.94</v>
      </c>
      <c r="I55" s="10">
        <f>SUM(I56:I68)</f>
        <v>1656911.19</v>
      </c>
      <c r="J55" s="10">
        <f t="shared" si="11"/>
        <v>578939.56</v>
      </c>
      <c r="K55" s="5">
        <f>SUM(K56:K68)</f>
        <v>12084214.12</v>
      </c>
      <c r="L55" s="9"/>
    </row>
    <row r="56" spans="1:11" ht="16.5" customHeight="1">
      <c r="A56" s="7" t="s">
        <v>57</v>
      </c>
      <c r="B56" s="8">
        <v>1401339.2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1401339.2</v>
      </c>
    </row>
    <row r="57" spans="1:11" ht="16.5" customHeight="1">
      <c r="A57" s="7" t="s">
        <v>58</v>
      </c>
      <c r="B57" s="8">
        <v>202207.2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202207.2</v>
      </c>
    </row>
    <row r="58" spans="1:11" ht="16.5" customHeight="1">
      <c r="A58" s="7" t="s">
        <v>4</v>
      </c>
      <c r="B58" s="6">
        <v>0</v>
      </c>
      <c r="C58" s="8">
        <v>1568790.86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1568790.86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1911728.28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1911728.28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1118874.2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1118874.2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1172816.67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1172816.67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1257583.02</v>
      </c>
      <c r="H62" s="6">
        <v>0</v>
      </c>
      <c r="I62" s="6">
        <v>0</v>
      </c>
      <c r="J62" s="6">
        <v>0</v>
      </c>
      <c r="K62" s="5">
        <f t="shared" si="12"/>
        <v>1257583.02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1215023.94</v>
      </c>
      <c r="I63" s="6">
        <v>0</v>
      </c>
      <c r="J63" s="6">
        <v>0</v>
      </c>
      <c r="K63" s="5">
        <f t="shared" si="12"/>
        <v>1215023.94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602949.98</v>
      </c>
      <c r="J65" s="6">
        <v>0</v>
      </c>
      <c r="K65" s="5">
        <f t="shared" si="12"/>
        <v>602949.98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1053961.21</v>
      </c>
      <c r="J66" s="6">
        <v>0</v>
      </c>
      <c r="K66" s="5">
        <f t="shared" si="12"/>
        <v>1053961.21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578939.56</v>
      </c>
      <c r="K67" s="5">
        <f t="shared" si="12"/>
        <v>578939.56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2022-10-17T12:39:47Z</dcterms:modified>
  <cp:category/>
  <cp:version/>
  <cp:contentType/>
  <cp:contentStatus/>
</cp:coreProperties>
</file>